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105" windowWidth="9334" windowHeight="4726" activeTab="0"/>
  </bookViews>
  <sheets>
    <sheet name="титульный лист" sheetId="1" r:id="rId1"/>
    <sheet name="нов1" sheetId="2" r:id="rId2"/>
    <sheet name="нов3" sheetId="3" r:id="rId3"/>
    <sheet name="нов2" sheetId="4" r:id="rId4"/>
    <sheet name="нов4" sheetId="5" r:id="rId5"/>
    <sheet name="нов5" sheetId="6" r:id="rId6"/>
  </sheets>
  <definedNames>
    <definedName name="_xlnm.Print_Titles" localSheetId="2">'нов3'!$5:$8</definedName>
  </definedNames>
  <calcPr fullCalcOnLoad="1"/>
</workbook>
</file>

<file path=xl/sharedStrings.xml><?xml version="1.0" encoding="utf-8"?>
<sst xmlns="http://schemas.openxmlformats.org/spreadsheetml/2006/main" count="264" uniqueCount="155">
  <si>
    <t>№ п/п</t>
  </si>
  <si>
    <t>дата</t>
  </si>
  <si>
    <t>Итого</t>
  </si>
  <si>
    <t>Сведения о заключении дополнительных соглашений</t>
  </si>
  <si>
    <t>Сумма кредита</t>
  </si>
  <si>
    <t>Процентная ставка по кредиту</t>
  </si>
  <si>
    <t>Государственный регистрационный номер выпуска ценных бумаг</t>
  </si>
  <si>
    <t>Номер кредитного договора (соглашения)</t>
  </si>
  <si>
    <t>Дата (дд.мм.гг)  кредитного договора   (соглашения)</t>
  </si>
  <si>
    <t>Дата (дд.мм.гг) и номер договора о пролонгации</t>
  </si>
  <si>
    <t>Дата (дд.мм.гг) и номер дополнительных договоров</t>
  </si>
  <si>
    <t>Наименование кредитора</t>
  </si>
  <si>
    <t>Валюта обязательств</t>
  </si>
  <si>
    <t>Дата получения кредита (дд.мм.гг.)</t>
  </si>
  <si>
    <t>Дата(ы) погашения кредита (дд.мм.гг.)</t>
  </si>
  <si>
    <t>Объем долга по кредиту (руб)</t>
  </si>
  <si>
    <t xml:space="preserve">Процентов </t>
  </si>
  <si>
    <t>Пени, штрафов</t>
  </si>
  <si>
    <t>Дата номер платежного поручения</t>
  </si>
  <si>
    <t>Основной долг</t>
  </si>
  <si>
    <t>В т.ч.просроченный  долг</t>
  </si>
  <si>
    <t>Отметки об исполнении</t>
  </si>
  <si>
    <r>
      <t xml:space="preserve">Орган представляющий данные </t>
    </r>
    <r>
      <rPr>
        <b/>
        <sz val="10"/>
        <rFont val="Arial Cyr"/>
        <family val="0"/>
      </rPr>
      <t>финансовое управление администрации г.Свободного</t>
    </r>
  </si>
  <si>
    <t>Периодичность месячная</t>
  </si>
  <si>
    <t>рубль</t>
  </si>
  <si>
    <t>Дата и номер договора на предоставление бюджетного кредита</t>
  </si>
  <si>
    <t>Бюджет из которого предоставлен бюджетный кредит</t>
  </si>
  <si>
    <t>Цель привлечения кредита</t>
  </si>
  <si>
    <t>График погашения бюджетного кредита</t>
  </si>
  <si>
    <t xml:space="preserve">Проценты </t>
  </si>
  <si>
    <t xml:space="preserve">в том числе вросроченный долг </t>
  </si>
  <si>
    <t>Пени, штрафы</t>
  </si>
  <si>
    <t>телефон (41643)3-02-08</t>
  </si>
  <si>
    <t>Дата регистрации долга в долговой книге</t>
  </si>
  <si>
    <t>Регистрационный код</t>
  </si>
  <si>
    <t xml:space="preserve">Дата и номер нормативного (законодательного акта) </t>
  </si>
  <si>
    <t>Общий объем эмиссии (с указанием размера каждого транша)</t>
  </si>
  <si>
    <t>Вид ценных бумаг</t>
  </si>
  <si>
    <t>Форма Эмиссии</t>
  </si>
  <si>
    <t>Номинал ценных бумаг</t>
  </si>
  <si>
    <t>Количество ценных бумаг</t>
  </si>
  <si>
    <t>Дата начала размещения ценных бумаг</t>
  </si>
  <si>
    <t>Доход по ценной бумаге, периодичность выплат</t>
  </si>
  <si>
    <t>Наименование</t>
  </si>
  <si>
    <t>Агента</t>
  </si>
  <si>
    <t xml:space="preserve">Регистратора, депозитария </t>
  </si>
  <si>
    <t>Размер оплаты услуг</t>
  </si>
  <si>
    <t>Купонный доход</t>
  </si>
  <si>
    <t>Дата</t>
  </si>
  <si>
    <t>Номинал</t>
  </si>
  <si>
    <t>Сумма</t>
  </si>
  <si>
    <t>Сведения об уплате услуг</t>
  </si>
  <si>
    <t>Дата, номер платежного поручения</t>
  </si>
  <si>
    <t>Примечание</t>
  </si>
  <si>
    <t>Дата регистрации в долговой книге</t>
  </si>
  <si>
    <t>Регистрационный  код</t>
  </si>
  <si>
    <t>Дата и  номер нормативного (законодательного) акта</t>
  </si>
  <si>
    <t>Дата и номер договора о предоставлении гарантии</t>
  </si>
  <si>
    <t xml:space="preserve">Сведения о кредиторе, впользу которого предоставлена гарантия(бенефициаре) (наименование, местонахождение) </t>
  </si>
  <si>
    <t xml:space="preserve">Дата и номер контракта (кредитного соглашения) в обеспечение которого предоставлена гарантия </t>
  </si>
  <si>
    <t>Сумма гарантии</t>
  </si>
  <si>
    <t>Процентная ставка по контракту (кредитному соглашению)</t>
  </si>
  <si>
    <t>Сведения о принципале (наименование,местонахождение,ИНН, банковские реквизиты)</t>
  </si>
  <si>
    <t>Дата окончания действия гарантии</t>
  </si>
  <si>
    <t>Вид обеспечения гарантии (номер и дата договора залога,поручительства,банковской гарантии)</t>
  </si>
  <si>
    <t>График погашения основного долга по контракту (кредитному соглашению) пинципалом</t>
  </si>
  <si>
    <t>В том числе просроченный долг</t>
  </si>
  <si>
    <t>Сумма предоставленных гарантий в 20__ году</t>
  </si>
  <si>
    <t>Сумма (основной долг)</t>
  </si>
  <si>
    <t>В том числе</t>
  </si>
  <si>
    <t>Принципалом</t>
  </si>
  <si>
    <t>Гарантом</t>
  </si>
  <si>
    <t>Списано</t>
  </si>
  <si>
    <t>примечания</t>
  </si>
  <si>
    <t>Долговые обязательства на начало периода</t>
  </si>
  <si>
    <t>Привлечено</t>
  </si>
  <si>
    <t>Начислено</t>
  </si>
  <si>
    <t>Бюджетные кредиты, привлеченные в бюджет муниципального образования от других бюджетов бюджетной системы Российской Федерации, всего</t>
  </si>
  <si>
    <t>Муниципальные гарантии, всего</t>
  </si>
  <si>
    <t>основной долг</t>
  </si>
  <si>
    <t>Проценты</t>
  </si>
  <si>
    <t>итого</t>
  </si>
  <si>
    <t>В т.ч. Просроченные проценты</t>
  </si>
  <si>
    <t>Погашено</t>
  </si>
  <si>
    <t>В т.ч. Просроченный основной  долг</t>
  </si>
  <si>
    <t>Долговые обязательства на конец периода</t>
  </si>
  <si>
    <t>Форма долговых обязательств</t>
  </si>
  <si>
    <t>Кредиты, полученные от кредитных организаций</t>
  </si>
  <si>
    <t>Муниципальные ценные бумаги</t>
  </si>
  <si>
    <t xml:space="preserve">О состоянии муниципального долга </t>
  </si>
  <si>
    <r>
      <t xml:space="preserve">В т.ч. Верхний предел обязательств по муниципальным гарантиям   </t>
    </r>
    <r>
      <rPr>
        <u val="single"/>
        <sz val="10"/>
        <rFont val="Arial Cyr"/>
        <family val="0"/>
      </rPr>
      <t>0 тыс.руб.</t>
    </r>
  </si>
  <si>
    <t>Расходы на обслуживание муниципального долга</t>
  </si>
  <si>
    <t>Областной</t>
  </si>
  <si>
    <t>1/4ставки рефин.ЦБ РФ</t>
  </si>
  <si>
    <t>Покрытие дефицита бюджета</t>
  </si>
  <si>
    <t>Долговая книга</t>
  </si>
  <si>
    <t xml:space="preserve">муниципального образования </t>
  </si>
  <si>
    <t>"город Свободный"</t>
  </si>
  <si>
    <t>Начальник финансового управления администрации г.Свободного______________________Т.Н.Димова</t>
  </si>
  <si>
    <t>25.10.2012г        №02-т-13/1-05</t>
  </si>
  <si>
    <t>12.09.2013 №02-м-16/10-05</t>
  </si>
  <si>
    <t>2014 г</t>
  </si>
  <si>
    <t>2015г</t>
  </si>
  <si>
    <t>2016г</t>
  </si>
  <si>
    <t>21.11.2013 №02-м-16/19-05</t>
  </si>
  <si>
    <t>2017 г</t>
  </si>
  <si>
    <t>2013 г</t>
  </si>
  <si>
    <t>24.09.2014 №02-м-16/1-05</t>
  </si>
  <si>
    <t>Ликвидац.последств.стихийн.бедствий</t>
  </si>
  <si>
    <t>Исполнитель Коморная С.В</t>
  </si>
  <si>
    <t>Исполнитель Коморная С.В.</t>
  </si>
  <si>
    <t>2018г</t>
  </si>
  <si>
    <t>2016 г</t>
  </si>
  <si>
    <t>2021г</t>
  </si>
  <si>
    <t>2022г</t>
  </si>
  <si>
    <t>РАЗДЕЛ I. КРЕДИТЫ,  ПОЛУЧЕННЫЕ   БЮДЖЕТОМ  ГОРОДА  СВОБОДНОГО ОТ  КРЕДИТНЫХ  ОРГАНИЗАЦИЙ</t>
  </si>
  <si>
    <t>РАЗДЕЛ III. БЮДЖЕТНЫЕ   КРЕДИТЫ,  ПРИВЛЕЧЕННЫЕ  В БЮДЖЕТ  ГОРОДА  СВОБОДНОГО ОТ  ДРУГИХ  БЮДЖЕТОВ  БЮДЖЕТНОЙ  СИСТЕМЫ  РОССИЙСКОЙ ФЕДЕРАЦИИ</t>
  </si>
  <si>
    <t>РАЗДЕЛ II. МУНИЦИПАЛЬНЫЕ  ЦЕННЫЕ  БУМАГИ  БЮДЖЕТА  ГОРОДА  СВОБОДНОГО</t>
  </si>
  <si>
    <r>
      <t>РАЗДЕЛ IV. МУНИЦИПАЛЬНЫЕ  ГАРАНТИИ  БЮДЖЕТА  ГОРОДА  СВОБОДНОГО</t>
    </r>
    <r>
      <rPr>
        <sz val="10"/>
        <rFont val="Arial Cyr"/>
        <family val="0"/>
      </rPr>
      <t xml:space="preserve"> </t>
    </r>
  </si>
  <si>
    <t>РАЗДЕЛ V. СВОДНАЯ     ИНФОРМАЦИЯ</t>
  </si>
  <si>
    <t>2017г</t>
  </si>
  <si>
    <t>27.12.2016 №02-м-16/05-1</t>
  </si>
  <si>
    <t>ПАО"Сбербанк России"</t>
  </si>
  <si>
    <t xml:space="preserve"> </t>
  </si>
  <si>
    <t>20.10.2022 г</t>
  </si>
  <si>
    <t>01.09.2023 г</t>
  </si>
  <si>
    <t>01.11.2023 г</t>
  </si>
  <si>
    <t>20.09.2024 г</t>
  </si>
  <si>
    <t>2023г</t>
  </si>
  <si>
    <t>2024г</t>
  </si>
  <si>
    <t>2025г</t>
  </si>
  <si>
    <t>2026г</t>
  </si>
  <si>
    <t>020/2018</t>
  </si>
  <si>
    <t>Остаток долга на "01" января 2019 года</t>
  </si>
  <si>
    <t>Начислено на "01" января 2019 г.</t>
  </si>
  <si>
    <t>Остаток долга  на "01"января"   2019 г.</t>
  </si>
  <si>
    <t>Сумма привлеченных бюджетных  кредитов в 2019 году</t>
  </si>
  <si>
    <t>размещено ценных бумаг в 2019 году</t>
  </si>
  <si>
    <t>Сумма долга на1 января 2019года</t>
  </si>
  <si>
    <t>за период с 01 января 2019 года  по 01 января  2020 года</t>
  </si>
  <si>
    <t>_5 907,2________________тыс.руб.</t>
  </si>
  <si>
    <r>
      <t>по состоянию на  "</t>
    </r>
    <r>
      <rPr>
        <b/>
        <i/>
        <u val="single"/>
        <sz val="30"/>
        <rFont val="Arial Cyr"/>
        <family val="2"/>
      </rPr>
      <t xml:space="preserve"> 01  </t>
    </r>
    <r>
      <rPr>
        <b/>
        <i/>
        <u val="single"/>
        <sz val="30"/>
        <rFont val="Arial Cyr"/>
        <family val="0"/>
      </rPr>
      <t xml:space="preserve">" апреля </t>
    </r>
    <r>
      <rPr>
        <b/>
        <i/>
        <sz val="30"/>
        <rFont val="Arial Cyr"/>
        <family val="2"/>
      </rPr>
      <t xml:space="preserve"> 2019 года</t>
    </r>
  </si>
  <si>
    <t>на 01 апреля 2019 г.</t>
  </si>
  <si>
    <t>Погашено на "01" апреля  2019 г.</t>
  </si>
  <si>
    <t>Остаток долга на "01" апреля 2019 г.</t>
  </si>
  <si>
    <t>Начислено на "01" апреля  2019 г.</t>
  </si>
  <si>
    <t>Погашено на "01" апреля 2019 г.</t>
  </si>
  <si>
    <t>Остаток долга  на "01" апреля  2019 г.</t>
  </si>
  <si>
    <t>на 01 апреля  2019 г.</t>
  </si>
  <si>
    <t>"01" апреля  2019 года</t>
  </si>
  <si>
    <t>Сведения о погашении и выплате дохода по ценным бумагам на "01" апреля  2019 года</t>
  </si>
  <si>
    <t>Остаток долга на "01" апреля 2019 года</t>
  </si>
  <si>
    <t>Погашено на "01" апреля 2019 года</t>
  </si>
  <si>
    <t>Остаток долга  на "01" апреля 2019 года</t>
  </si>
  <si>
    <t>Предельный объем муниципального долга 540 906,7 тыс.руб.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</si>
</sst>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d/m"/>
    <numFmt numFmtId="176" formatCode="0.000"/>
    <numFmt numFmtId="177" formatCode="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mm/yyyy"/>
    <numFmt numFmtId="184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30"/>
      <name val="Arial Cyr"/>
      <family val="2"/>
    </font>
    <font>
      <b/>
      <i/>
      <u val="single"/>
      <sz val="30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name val="Arial Cyr"/>
      <family val="0"/>
    </font>
    <font>
      <sz val="14"/>
      <name val="Arial Cyr"/>
      <family val="0"/>
    </font>
    <font>
      <b/>
      <sz val="7"/>
      <name val="Arial Cyr"/>
      <family val="0"/>
    </font>
    <font>
      <b/>
      <sz val="2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4" fontId="7" fillId="0" borderId="10" xfId="0" applyNumberFormat="1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7" fillId="33" borderId="10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11" fillId="38" borderId="10" xfId="0" applyNumberFormat="1" applyFont="1" applyFill="1" applyBorder="1" applyAlignment="1">
      <alignment/>
    </xf>
    <xf numFmtId="14" fontId="7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14" fontId="8" fillId="35" borderId="10" xfId="0" applyNumberFormat="1" applyFont="1" applyFill="1" applyBorder="1" applyAlignment="1">
      <alignment wrapText="1"/>
    </xf>
    <xf numFmtId="0" fontId="7" fillId="35" borderId="10" xfId="0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4" fontId="8" fillId="37" borderId="10" xfId="0" applyNumberFormat="1" applyFont="1" applyFill="1" applyBorder="1" applyAlignment="1">
      <alignment horizontal="center"/>
    </xf>
    <xf numFmtId="4" fontId="11" fillId="37" borderId="10" xfId="0" applyNumberFormat="1" applyFont="1" applyFill="1" applyBorder="1" applyAlignment="1">
      <alignment horizontal="center"/>
    </xf>
    <xf numFmtId="4" fontId="11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38" borderId="10" xfId="0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wrapText="1"/>
    </xf>
    <xf numFmtId="4" fontId="8" fillId="39" borderId="10" xfId="0" applyNumberFormat="1" applyFont="1" applyFill="1" applyBorder="1" applyAlignment="1">
      <alignment horizontal="center"/>
    </xf>
    <xf numFmtId="14" fontId="7" fillId="39" borderId="10" xfId="0" applyNumberFormat="1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14" fontId="7" fillId="13" borderId="10" xfId="0" applyNumberFormat="1" applyFont="1" applyFill="1" applyBorder="1" applyAlignment="1">
      <alignment horizontal="center"/>
    </xf>
    <xf numFmtId="4" fontId="8" fillId="13" borderId="10" xfId="0" applyNumberFormat="1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184" fontId="7" fillId="34" borderId="10" xfId="6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14" fontId="13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 horizontal="center" wrapText="1"/>
    </xf>
    <xf numFmtId="0" fontId="9" fillId="40" borderId="0" xfId="0" applyFont="1" applyFill="1" applyBorder="1" applyAlignment="1">
      <alignment horizontal="center"/>
    </xf>
    <xf numFmtId="0" fontId="0" fillId="40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15</xdr:col>
      <xdr:colOff>542925</xdr:colOff>
      <xdr:row>37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142875"/>
          <a:ext cx="10582275" cy="7096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2"/>
  <sheetViews>
    <sheetView tabSelected="1" zoomScale="75" zoomScaleNormal="75" zoomScalePageLayoutView="0" workbookViewId="0" topLeftCell="A1">
      <selection activeCell="A23" sqref="A23"/>
    </sheetView>
  </sheetViews>
  <sheetFormatPr defaultColWidth="9.00390625" defaultRowHeight="12.75"/>
  <cols>
    <col min="12" max="12" width="8.00390625" style="0" customWidth="1"/>
  </cols>
  <sheetData>
    <row r="17" spans="1:16" ht="36.75">
      <c r="A17" s="118" t="s">
        <v>95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ht="36.75">
      <c r="A18" s="118" t="s">
        <v>96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6" ht="36.75">
      <c r="A19" s="118" t="s">
        <v>97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</row>
    <row r="22" spans="1:16" ht="36.75">
      <c r="A22" s="118" t="s">
        <v>141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</sheetData>
  <sheetProtection/>
  <mergeCells count="4">
    <mergeCell ref="A19:P19"/>
    <mergeCell ref="A18:P18"/>
    <mergeCell ref="A17:P17"/>
    <mergeCell ref="A22:P22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8"/>
  <sheetViews>
    <sheetView zoomScalePageLayoutView="0" workbookViewId="0" topLeftCell="B1">
      <pane ySplit="10" topLeftCell="A29" activePane="bottomLeft" state="frozen"/>
      <selection pane="topLeft" activeCell="G1" sqref="G1"/>
      <selection pane="bottomLeft" activeCell="R14" sqref="R14"/>
    </sheetView>
  </sheetViews>
  <sheetFormatPr defaultColWidth="9.00390625" defaultRowHeight="12.75"/>
  <cols>
    <col min="1" max="1" width="3.625" style="0" hidden="1" customWidth="1"/>
    <col min="2" max="2" width="3.125" style="0" customWidth="1"/>
    <col min="3" max="3" width="10.875" style="0" customWidth="1"/>
    <col min="4" max="4" width="7.375" style="0" customWidth="1"/>
    <col min="5" max="5" width="3.875" style="0" customWidth="1"/>
    <col min="6" max="6" width="4.75390625" style="0" customWidth="1"/>
    <col min="7" max="7" width="9.875" style="0" customWidth="1"/>
    <col min="8" max="8" width="5.875" style="0" customWidth="1"/>
    <col min="9" max="9" width="7.75390625" style="0" customWidth="1"/>
    <col min="10" max="10" width="6.125" style="0" customWidth="1"/>
    <col min="11" max="11" width="7.375" style="0" customWidth="1"/>
    <col min="12" max="12" width="10.125" style="0" customWidth="1"/>
    <col min="13" max="13" width="9.75390625" style="0" customWidth="1"/>
    <col min="14" max="14" width="3.75390625" style="0" customWidth="1"/>
    <col min="15" max="15" width="9.875" style="0" customWidth="1"/>
    <col min="16" max="16" width="5.125" style="0" customWidth="1"/>
    <col min="17" max="18" width="10.875" style="0" customWidth="1"/>
    <col min="19" max="19" width="3.875" style="0" customWidth="1"/>
    <col min="20" max="20" width="10.875" style="0" bestFit="1" customWidth="1"/>
    <col min="21" max="21" width="10.75390625" style="0" bestFit="1" customWidth="1"/>
    <col min="22" max="22" width="4.00390625" style="0" customWidth="1"/>
    <col min="23" max="23" width="9.875" style="0" bestFit="1" customWidth="1"/>
    <col min="24" max="24" width="4.75390625" style="0" customWidth="1"/>
    <col min="25" max="25" width="10.125" style="0" customWidth="1"/>
    <col min="26" max="26" width="3.625" style="0" customWidth="1"/>
    <col min="27" max="27" width="4.25390625" style="0" customWidth="1"/>
  </cols>
  <sheetData>
    <row r="1" spans="3:5" ht="12">
      <c r="C1" s="127" t="s">
        <v>142</v>
      </c>
      <c r="D1" s="121"/>
      <c r="E1" s="121"/>
    </row>
    <row r="2" spans="3:8" ht="12.75">
      <c r="C2" s="3" t="s">
        <v>22</v>
      </c>
      <c r="D2" s="3"/>
      <c r="E2" s="3"/>
      <c r="F2" s="3"/>
      <c r="G2" s="3"/>
      <c r="H2" s="3"/>
    </row>
    <row r="3" spans="3:8" ht="12">
      <c r="C3" s="121" t="s">
        <v>23</v>
      </c>
      <c r="D3" s="121"/>
      <c r="E3" s="121"/>
      <c r="F3" s="121"/>
      <c r="G3" s="121"/>
      <c r="H3" s="3"/>
    </row>
    <row r="4" spans="3:8" ht="12">
      <c r="C4" s="13"/>
      <c r="D4" s="13"/>
      <c r="E4" s="13"/>
      <c r="F4" s="13"/>
      <c r="G4" s="13"/>
      <c r="H4" s="3"/>
    </row>
    <row r="5" spans="3:8" ht="12">
      <c r="C5" s="13"/>
      <c r="D5" s="13"/>
      <c r="E5" s="13"/>
      <c r="F5" s="13"/>
      <c r="G5" s="13"/>
      <c r="H5" s="3"/>
    </row>
    <row r="6" spans="2:27" ht="12">
      <c r="B6" s="128" t="s">
        <v>115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8" spans="2:27" ht="12">
      <c r="B8" s="123" t="s">
        <v>0</v>
      </c>
      <c r="C8" s="120" t="s">
        <v>7</v>
      </c>
      <c r="D8" s="120" t="s">
        <v>8</v>
      </c>
      <c r="E8" s="120" t="s">
        <v>9</v>
      </c>
      <c r="F8" s="120" t="s">
        <v>10</v>
      </c>
      <c r="G8" s="120" t="s">
        <v>11</v>
      </c>
      <c r="H8" s="120" t="s">
        <v>12</v>
      </c>
      <c r="I8" s="120" t="s">
        <v>13</v>
      </c>
      <c r="J8" s="120" t="s">
        <v>5</v>
      </c>
      <c r="K8" s="120" t="s">
        <v>14</v>
      </c>
      <c r="L8" s="120" t="s">
        <v>15</v>
      </c>
      <c r="M8" s="122" t="s">
        <v>134</v>
      </c>
      <c r="N8" s="122"/>
      <c r="O8" s="122"/>
      <c r="P8" s="122" t="s">
        <v>143</v>
      </c>
      <c r="Q8" s="122"/>
      <c r="R8" s="122"/>
      <c r="S8" s="122"/>
      <c r="T8" s="122"/>
      <c r="U8" s="122" t="s">
        <v>144</v>
      </c>
      <c r="V8" s="122"/>
      <c r="W8" s="122"/>
      <c r="X8" s="122"/>
      <c r="Y8" s="122"/>
      <c r="Z8" s="126" t="s">
        <v>3</v>
      </c>
      <c r="AA8" s="124" t="s">
        <v>21</v>
      </c>
    </row>
    <row r="9" spans="2:29" ht="69.75" customHeight="1">
      <c r="B9" s="123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1" t="s">
        <v>16</v>
      </c>
      <c r="N9" s="8" t="s">
        <v>17</v>
      </c>
      <c r="O9" s="8" t="s">
        <v>2</v>
      </c>
      <c r="P9" s="8" t="s">
        <v>18</v>
      </c>
      <c r="Q9" s="9" t="s">
        <v>19</v>
      </c>
      <c r="R9" s="11" t="s">
        <v>16</v>
      </c>
      <c r="S9" s="8" t="s">
        <v>17</v>
      </c>
      <c r="T9" s="8" t="s">
        <v>2</v>
      </c>
      <c r="U9" s="8" t="s">
        <v>19</v>
      </c>
      <c r="V9" s="8" t="s">
        <v>20</v>
      </c>
      <c r="W9" s="11" t="s">
        <v>16</v>
      </c>
      <c r="X9" s="8" t="s">
        <v>17</v>
      </c>
      <c r="Y9" s="8" t="s">
        <v>2</v>
      </c>
      <c r="Z9" s="126"/>
      <c r="AA9" s="125"/>
      <c r="AB9" s="10"/>
      <c r="AC9" s="10"/>
    </row>
    <row r="10" spans="2:27" ht="12">
      <c r="B10" s="5">
        <v>1</v>
      </c>
      <c r="C10" s="5">
        <v>2</v>
      </c>
      <c r="D10" s="7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  <c r="W10" s="5">
        <v>22</v>
      </c>
      <c r="X10" s="5">
        <v>23</v>
      </c>
      <c r="Y10" s="5">
        <v>24</v>
      </c>
      <c r="Z10" s="5">
        <v>25</v>
      </c>
      <c r="AA10" s="5">
        <v>26</v>
      </c>
    </row>
    <row r="11" spans="2:27" ht="19.5">
      <c r="B11" s="5">
        <v>1</v>
      </c>
      <c r="C11" s="37" t="s">
        <v>132</v>
      </c>
      <c r="D11" s="75">
        <v>43203</v>
      </c>
      <c r="E11" s="37"/>
      <c r="F11" s="37"/>
      <c r="G11" s="64" t="s">
        <v>122</v>
      </c>
      <c r="H11" s="37" t="s">
        <v>24</v>
      </c>
      <c r="I11" s="75">
        <v>43214</v>
      </c>
      <c r="J11" s="105">
        <v>7.957632</v>
      </c>
      <c r="K11" s="76">
        <v>44196</v>
      </c>
      <c r="L11" s="65">
        <v>65000000</v>
      </c>
      <c r="M11" s="22">
        <v>439303.12</v>
      </c>
      <c r="N11" s="22"/>
      <c r="O11" s="22">
        <f>M11</f>
        <v>439303.12</v>
      </c>
      <c r="P11" s="80"/>
      <c r="Q11" s="22"/>
      <c r="R11" s="22"/>
      <c r="S11" s="22"/>
      <c r="T11" s="22">
        <f aca="true" t="shared" si="0" ref="T11:T20">Q11+R11</f>
        <v>0</v>
      </c>
      <c r="U11" s="22">
        <f>L21-Q21</f>
        <v>63909000</v>
      </c>
      <c r="V11" s="22"/>
      <c r="W11" s="22">
        <f>M21-R21</f>
        <v>433594.5800000001</v>
      </c>
      <c r="X11" s="22"/>
      <c r="Y11" s="65">
        <f>U11+W11</f>
        <v>64342594.58</v>
      </c>
      <c r="Z11" s="19"/>
      <c r="AA11" s="19"/>
    </row>
    <row r="12" spans="2:27" ht="12">
      <c r="B12" s="5"/>
      <c r="C12" s="19"/>
      <c r="D12" s="48"/>
      <c r="E12" s="37"/>
      <c r="F12" s="37"/>
      <c r="G12" s="37"/>
      <c r="H12" s="37"/>
      <c r="I12" s="75"/>
      <c r="J12" s="40"/>
      <c r="K12" s="78"/>
      <c r="L12" s="65"/>
      <c r="M12" s="22">
        <v>395124.93</v>
      </c>
      <c r="N12" s="22"/>
      <c r="O12" s="22">
        <f aca="true" t="shared" si="1" ref="O12:O19">M12</f>
        <v>395124.93</v>
      </c>
      <c r="P12" s="66"/>
      <c r="Q12" s="22">
        <v>545500</v>
      </c>
      <c r="R12" s="22">
        <v>439303.12</v>
      </c>
      <c r="S12" s="22"/>
      <c r="T12" s="22">
        <f t="shared" si="0"/>
        <v>984803.12</v>
      </c>
      <c r="U12" s="22"/>
      <c r="V12" s="19"/>
      <c r="W12" s="22"/>
      <c r="X12" s="19"/>
      <c r="Y12" s="65">
        <f>U12+W12</f>
        <v>0</v>
      </c>
      <c r="Z12" s="19"/>
      <c r="AA12" s="19"/>
    </row>
    <row r="13" spans="2:27" ht="12">
      <c r="B13" s="37"/>
      <c r="C13" s="19"/>
      <c r="D13" s="48"/>
      <c r="E13" s="37"/>
      <c r="F13" s="37"/>
      <c r="G13" s="37"/>
      <c r="H13" s="37"/>
      <c r="I13" s="75"/>
      <c r="J13" s="40"/>
      <c r="K13" s="78"/>
      <c r="L13" s="65"/>
      <c r="M13" s="22">
        <v>433594.58</v>
      </c>
      <c r="N13" s="22"/>
      <c r="O13" s="22">
        <f t="shared" si="1"/>
        <v>433594.58</v>
      </c>
      <c r="P13" s="83"/>
      <c r="Q13" s="22">
        <v>545500</v>
      </c>
      <c r="R13" s="22">
        <v>395124.93</v>
      </c>
      <c r="S13" s="22"/>
      <c r="T13" s="22">
        <f t="shared" si="0"/>
        <v>940624.9299999999</v>
      </c>
      <c r="U13" s="22"/>
      <c r="V13" s="22"/>
      <c r="W13" s="22"/>
      <c r="X13" s="22"/>
      <c r="Y13" s="65">
        <f aca="true" t="shared" si="2" ref="Y13:Y20">U13+W13</f>
        <v>0</v>
      </c>
      <c r="Z13" s="22"/>
      <c r="AA13" s="22"/>
    </row>
    <row r="14" spans="2:27" ht="12">
      <c r="B14" s="19"/>
      <c r="C14" s="19"/>
      <c r="D14" s="48"/>
      <c r="E14" s="37"/>
      <c r="F14" s="37"/>
      <c r="G14" s="37"/>
      <c r="H14" s="37"/>
      <c r="I14" s="75"/>
      <c r="J14" s="40"/>
      <c r="K14" s="78"/>
      <c r="L14" s="65"/>
      <c r="M14" s="22"/>
      <c r="N14" s="22"/>
      <c r="O14" s="22">
        <f t="shared" si="1"/>
        <v>0</v>
      </c>
      <c r="P14" s="66"/>
      <c r="Q14" s="22"/>
      <c r="R14" s="22"/>
      <c r="S14" s="22"/>
      <c r="T14" s="22">
        <f t="shared" si="0"/>
        <v>0</v>
      </c>
      <c r="U14" s="22"/>
      <c r="V14" s="22"/>
      <c r="W14" s="22"/>
      <c r="X14" s="22"/>
      <c r="Y14" s="65">
        <f t="shared" si="2"/>
        <v>0</v>
      </c>
      <c r="Z14" s="37"/>
      <c r="AA14" s="37"/>
    </row>
    <row r="15" spans="2:27" ht="12">
      <c r="B15" s="37"/>
      <c r="C15" s="63"/>
      <c r="D15" s="48"/>
      <c r="E15" s="37"/>
      <c r="F15" s="37"/>
      <c r="G15" s="64"/>
      <c r="H15" s="19"/>
      <c r="I15" s="62"/>
      <c r="J15" s="19"/>
      <c r="K15" s="76"/>
      <c r="L15" s="65"/>
      <c r="M15" s="22"/>
      <c r="N15" s="22"/>
      <c r="O15" s="22">
        <f t="shared" si="1"/>
        <v>0</v>
      </c>
      <c r="P15" s="66"/>
      <c r="Q15" s="22"/>
      <c r="R15" s="22"/>
      <c r="S15" s="22"/>
      <c r="T15" s="22">
        <f t="shared" si="0"/>
        <v>0</v>
      </c>
      <c r="U15" s="22"/>
      <c r="V15" s="22"/>
      <c r="W15" s="22"/>
      <c r="X15" s="22"/>
      <c r="Y15" s="65">
        <f t="shared" si="2"/>
        <v>0</v>
      </c>
      <c r="Z15" s="37"/>
      <c r="AA15" s="37"/>
    </row>
    <row r="16" spans="2:27" ht="12">
      <c r="B16" s="37"/>
      <c r="C16" s="63"/>
      <c r="D16" s="48"/>
      <c r="E16" s="37"/>
      <c r="F16" s="37"/>
      <c r="G16" s="64"/>
      <c r="H16" s="19"/>
      <c r="I16" s="62"/>
      <c r="J16" s="19"/>
      <c r="K16" s="76"/>
      <c r="L16" s="65"/>
      <c r="M16" s="22"/>
      <c r="N16" s="22"/>
      <c r="O16" s="22">
        <f t="shared" si="1"/>
        <v>0</v>
      </c>
      <c r="P16" s="66"/>
      <c r="Q16" s="22"/>
      <c r="R16" s="22"/>
      <c r="S16" s="22"/>
      <c r="T16" s="22">
        <f t="shared" si="0"/>
        <v>0</v>
      </c>
      <c r="U16" s="22"/>
      <c r="V16" s="22"/>
      <c r="W16" s="22"/>
      <c r="X16" s="22"/>
      <c r="Y16" s="65">
        <f t="shared" si="2"/>
        <v>0</v>
      </c>
      <c r="Z16" s="37"/>
      <c r="AA16" s="37"/>
    </row>
    <row r="17" spans="2:27" s="47" customFormat="1" ht="12">
      <c r="B17" s="19"/>
      <c r="C17" s="19"/>
      <c r="D17" s="48"/>
      <c r="E17" s="37"/>
      <c r="F17" s="37"/>
      <c r="G17" s="64"/>
      <c r="H17" s="19"/>
      <c r="I17" s="21"/>
      <c r="J17" s="19"/>
      <c r="K17" s="76"/>
      <c r="L17" s="65"/>
      <c r="M17" s="22"/>
      <c r="N17" s="22"/>
      <c r="O17" s="22">
        <f t="shared" si="1"/>
        <v>0</v>
      </c>
      <c r="P17" s="66"/>
      <c r="Q17" s="22"/>
      <c r="R17" s="22"/>
      <c r="S17" s="22"/>
      <c r="T17" s="22">
        <f t="shared" si="0"/>
        <v>0</v>
      </c>
      <c r="U17" s="22"/>
      <c r="V17" s="19"/>
      <c r="W17" s="22"/>
      <c r="X17" s="19"/>
      <c r="Y17" s="65">
        <f t="shared" si="2"/>
        <v>0</v>
      </c>
      <c r="Z17" s="19"/>
      <c r="AA17" s="19"/>
    </row>
    <row r="18" spans="2:27" ht="12">
      <c r="B18" s="19"/>
      <c r="C18" s="37"/>
      <c r="D18" s="48"/>
      <c r="E18" s="37"/>
      <c r="F18" s="37"/>
      <c r="G18" s="37"/>
      <c r="H18" s="37"/>
      <c r="I18" s="48"/>
      <c r="J18" s="19"/>
      <c r="K18" s="21"/>
      <c r="L18" s="65"/>
      <c r="M18" s="22"/>
      <c r="N18" s="22"/>
      <c r="O18" s="22">
        <f t="shared" si="1"/>
        <v>0</v>
      </c>
      <c r="P18" s="22"/>
      <c r="Q18" s="22"/>
      <c r="R18" s="22"/>
      <c r="S18" s="22"/>
      <c r="T18" s="22">
        <f t="shared" si="0"/>
        <v>0</v>
      </c>
      <c r="U18" s="22"/>
      <c r="V18" s="22"/>
      <c r="W18" s="22"/>
      <c r="X18" s="22"/>
      <c r="Y18" s="65">
        <f t="shared" si="2"/>
        <v>0</v>
      </c>
      <c r="Z18" s="37"/>
      <c r="AA18" s="37"/>
    </row>
    <row r="19" spans="2:27" ht="12">
      <c r="B19" s="19"/>
      <c r="C19" s="77"/>
      <c r="D19" s="75"/>
      <c r="E19" s="37"/>
      <c r="F19" s="37"/>
      <c r="G19" s="64"/>
      <c r="H19" s="5"/>
      <c r="I19" s="75"/>
      <c r="J19" s="40"/>
      <c r="K19" s="78"/>
      <c r="L19" s="65"/>
      <c r="M19" s="22"/>
      <c r="N19" s="39"/>
      <c r="O19" s="22">
        <f t="shared" si="1"/>
        <v>0</v>
      </c>
      <c r="P19" s="80"/>
      <c r="Q19" s="22"/>
      <c r="R19" s="22"/>
      <c r="S19" s="37"/>
      <c r="T19" s="22">
        <f t="shared" si="0"/>
        <v>0</v>
      </c>
      <c r="U19" s="79"/>
      <c r="V19" s="37"/>
      <c r="W19" s="22"/>
      <c r="X19" s="37"/>
      <c r="Y19" s="65">
        <f t="shared" si="2"/>
        <v>0</v>
      </c>
      <c r="Z19" s="37"/>
      <c r="AA19" s="37"/>
    </row>
    <row r="20" spans="2:27" ht="12">
      <c r="B20" s="19"/>
      <c r="C20" s="19"/>
      <c r="D20" s="48"/>
      <c r="E20" s="37"/>
      <c r="F20" s="37"/>
      <c r="G20" s="37"/>
      <c r="H20" s="37"/>
      <c r="I20" s="75"/>
      <c r="J20" s="40"/>
      <c r="K20" s="78"/>
      <c r="L20" s="65"/>
      <c r="M20" s="22"/>
      <c r="N20" s="39"/>
      <c r="O20" s="22" t="s">
        <v>123</v>
      </c>
      <c r="P20" s="37"/>
      <c r="Q20" s="39"/>
      <c r="R20" s="22"/>
      <c r="S20" s="37"/>
      <c r="T20" s="39">
        <f t="shared" si="0"/>
        <v>0</v>
      </c>
      <c r="U20" s="37"/>
      <c r="V20" s="37"/>
      <c r="W20" s="22"/>
      <c r="X20" s="37"/>
      <c r="Y20" s="65">
        <f t="shared" si="2"/>
        <v>0</v>
      </c>
      <c r="Z20" s="37"/>
      <c r="AA20" s="37"/>
    </row>
    <row r="21" spans="2:27" ht="12">
      <c r="B21" s="27"/>
      <c r="C21" s="27" t="s">
        <v>81</v>
      </c>
      <c r="D21" s="87"/>
      <c r="E21" s="90"/>
      <c r="F21" s="90"/>
      <c r="G21" s="90"/>
      <c r="H21" s="90"/>
      <c r="I21" s="87"/>
      <c r="J21" s="27"/>
      <c r="K21" s="51"/>
      <c r="L21" s="74">
        <f>SUM(L11:L20)</f>
        <v>65000000</v>
      </c>
      <c r="M21" s="88">
        <f>SUM(M11:M20)</f>
        <v>1268022.6300000001</v>
      </c>
      <c r="N21" s="88"/>
      <c r="O21" s="88">
        <f>SUM(O11:O20)</f>
        <v>1268022.6300000001</v>
      </c>
      <c r="P21" s="89"/>
      <c r="Q21" s="91">
        <f>SUM(Q11:Q20)</f>
        <v>1091000</v>
      </c>
      <c r="R21" s="88">
        <f>SUM(R11:R20)</f>
        <v>834428.05</v>
      </c>
      <c r="S21" s="90"/>
      <c r="T21" s="91">
        <f>SUM(T11:T20)</f>
        <v>1925428.0499999998</v>
      </c>
      <c r="U21" s="91">
        <f>SUM(U11:U20)</f>
        <v>63909000</v>
      </c>
      <c r="V21" s="90"/>
      <c r="W21" s="91">
        <f>SUM(W11:W20)</f>
        <v>433594.5800000001</v>
      </c>
      <c r="X21" s="90"/>
      <c r="Y21" s="91">
        <f>SUM(Y11:Y20)</f>
        <v>64342594.58</v>
      </c>
      <c r="Z21" s="90"/>
      <c r="AA21" s="90"/>
    </row>
    <row r="22" spans="2:27" ht="12">
      <c r="B22" s="19">
        <v>2</v>
      </c>
      <c r="C22" s="37"/>
      <c r="D22" s="75"/>
      <c r="E22" s="37"/>
      <c r="F22" s="37"/>
      <c r="G22" s="64"/>
      <c r="H22" s="37"/>
      <c r="I22" s="75"/>
      <c r="J22" s="105"/>
      <c r="K22" s="76"/>
      <c r="L22" s="65"/>
      <c r="M22" s="39"/>
      <c r="N22" s="39"/>
      <c r="O22" s="39">
        <f>M22</f>
        <v>0</v>
      </c>
      <c r="P22" s="37"/>
      <c r="Q22" s="39"/>
      <c r="R22" s="39"/>
      <c r="S22" s="37"/>
      <c r="T22" s="22">
        <f aca="true" t="shared" si="3" ref="T22:T34">Q22+R22</f>
        <v>0</v>
      </c>
      <c r="U22" s="65"/>
      <c r="V22" s="37"/>
      <c r="W22" s="39">
        <f>M35-R35</f>
        <v>0</v>
      </c>
      <c r="X22" s="37"/>
      <c r="Y22" s="65">
        <f>U22+W22</f>
        <v>0</v>
      </c>
      <c r="Z22" s="37"/>
      <c r="AA22" s="37"/>
    </row>
    <row r="23" spans="2:27" ht="12">
      <c r="B23" s="19"/>
      <c r="C23" s="37"/>
      <c r="D23" s="75"/>
      <c r="E23" s="37"/>
      <c r="F23" s="37"/>
      <c r="G23" s="64"/>
      <c r="H23" s="37"/>
      <c r="I23" s="75"/>
      <c r="J23" s="105"/>
      <c r="K23" s="76"/>
      <c r="L23" s="65"/>
      <c r="M23" s="39"/>
      <c r="N23" s="39"/>
      <c r="O23" s="39">
        <f aca="true" t="shared" si="4" ref="O23:O32">M23</f>
        <v>0</v>
      </c>
      <c r="P23" s="37"/>
      <c r="Q23" s="39"/>
      <c r="R23" s="39"/>
      <c r="S23" s="37"/>
      <c r="T23" s="22">
        <f t="shared" si="3"/>
        <v>0</v>
      </c>
      <c r="U23" s="37"/>
      <c r="V23" s="37"/>
      <c r="W23" s="37"/>
      <c r="X23" s="37"/>
      <c r="Y23" s="37"/>
      <c r="Z23" s="37"/>
      <c r="AA23" s="37"/>
    </row>
    <row r="24" spans="2:27" ht="12">
      <c r="B24" s="37"/>
      <c r="C24" s="37"/>
      <c r="D24" s="37"/>
      <c r="E24" s="37"/>
      <c r="F24" s="37"/>
      <c r="G24" s="37"/>
      <c r="H24" s="37"/>
      <c r="I24" s="37"/>
      <c r="J24" s="37"/>
      <c r="K24" s="15"/>
      <c r="L24" s="22"/>
      <c r="M24" s="39"/>
      <c r="N24" s="39"/>
      <c r="O24" s="39">
        <f t="shared" si="4"/>
        <v>0</v>
      </c>
      <c r="P24" s="37"/>
      <c r="Q24" s="39"/>
      <c r="R24" s="39"/>
      <c r="S24" s="37"/>
      <c r="T24" s="22">
        <f t="shared" si="3"/>
        <v>0</v>
      </c>
      <c r="U24" s="37"/>
      <c r="V24" s="37"/>
      <c r="W24" s="37"/>
      <c r="X24" s="37"/>
      <c r="Y24" s="37"/>
      <c r="Z24" s="37"/>
      <c r="AA24" s="37"/>
    </row>
    <row r="25" spans="2:27" ht="12">
      <c r="B25" s="37"/>
      <c r="C25" s="37"/>
      <c r="D25" s="37"/>
      <c r="E25" s="37"/>
      <c r="F25" s="37"/>
      <c r="G25" s="37"/>
      <c r="H25" s="37"/>
      <c r="I25" s="37"/>
      <c r="J25" s="37"/>
      <c r="K25" s="15"/>
      <c r="L25" s="22"/>
      <c r="M25" s="39"/>
      <c r="N25" s="39"/>
      <c r="O25" s="39">
        <f t="shared" si="4"/>
        <v>0</v>
      </c>
      <c r="P25" s="37"/>
      <c r="Q25" s="39"/>
      <c r="R25" s="39"/>
      <c r="S25" s="37"/>
      <c r="T25" s="22">
        <f t="shared" si="3"/>
        <v>0</v>
      </c>
      <c r="U25" s="37"/>
      <c r="V25" s="37"/>
      <c r="W25" s="37"/>
      <c r="X25" s="37"/>
      <c r="Y25" s="37"/>
      <c r="Z25" s="37"/>
      <c r="AA25" s="37"/>
    </row>
    <row r="26" spans="2:27" ht="12">
      <c r="B26" s="37"/>
      <c r="C26" s="37"/>
      <c r="D26" s="37"/>
      <c r="E26" s="37"/>
      <c r="F26" s="37"/>
      <c r="G26" s="37"/>
      <c r="H26" s="37"/>
      <c r="I26" s="37"/>
      <c r="J26" s="37"/>
      <c r="K26" s="15"/>
      <c r="L26" s="22"/>
      <c r="M26" s="39"/>
      <c r="N26" s="39"/>
      <c r="O26" s="39">
        <f t="shared" si="4"/>
        <v>0</v>
      </c>
      <c r="P26" s="37"/>
      <c r="Q26" s="39"/>
      <c r="R26" s="39"/>
      <c r="S26" s="37"/>
      <c r="T26" s="22">
        <f t="shared" si="3"/>
        <v>0</v>
      </c>
      <c r="U26" s="37"/>
      <c r="V26" s="37"/>
      <c r="W26" s="37"/>
      <c r="X26" s="37"/>
      <c r="Y26" s="37"/>
      <c r="Z26" s="37"/>
      <c r="AA26" s="37"/>
    </row>
    <row r="27" spans="2:27" ht="12">
      <c r="B27" s="37"/>
      <c r="C27" s="37"/>
      <c r="D27" s="37"/>
      <c r="E27" s="37"/>
      <c r="F27" s="37"/>
      <c r="G27" s="37"/>
      <c r="H27" s="37"/>
      <c r="I27" s="37"/>
      <c r="J27" s="37"/>
      <c r="K27" s="15"/>
      <c r="L27" s="22"/>
      <c r="M27" s="39"/>
      <c r="N27" s="39"/>
      <c r="O27" s="39">
        <f t="shared" si="4"/>
        <v>0</v>
      </c>
      <c r="P27" s="37"/>
      <c r="Q27" s="39"/>
      <c r="R27" s="39"/>
      <c r="S27" s="37"/>
      <c r="T27" s="22">
        <f t="shared" si="3"/>
        <v>0</v>
      </c>
      <c r="U27" s="37"/>
      <c r="V27" s="37"/>
      <c r="W27" s="37"/>
      <c r="X27" s="37"/>
      <c r="Y27" s="37"/>
      <c r="Z27" s="37"/>
      <c r="AA27" s="37"/>
    </row>
    <row r="28" spans="2:27" ht="12">
      <c r="B28" s="37"/>
      <c r="C28" s="37"/>
      <c r="D28" s="37"/>
      <c r="E28" s="37"/>
      <c r="F28" s="37"/>
      <c r="G28" s="37"/>
      <c r="H28" s="37"/>
      <c r="I28" s="37"/>
      <c r="J28" s="37"/>
      <c r="K28" s="15"/>
      <c r="L28" s="22"/>
      <c r="M28" s="39"/>
      <c r="N28" s="39"/>
      <c r="O28" s="39">
        <f t="shared" si="4"/>
        <v>0</v>
      </c>
      <c r="P28" s="37"/>
      <c r="Q28" s="39"/>
      <c r="R28" s="39"/>
      <c r="S28" s="37"/>
      <c r="T28" s="22">
        <f t="shared" si="3"/>
        <v>0</v>
      </c>
      <c r="U28" s="37"/>
      <c r="V28" s="37"/>
      <c r="W28" s="37"/>
      <c r="X28" s="37"/>
      <c r="Y28" s="37"/>
      <c r="Z28" s="37"/>
      <c r="AA28" s="37"/>
    </row>
    <row r="29" spans="2:27" ht="12">
      <c r="B29" s="37"/>
      <c r="C29" s="37"/>
      <c r="D29" s="37"/>
      <c r="E29" s="37"/>
      <c r="F29" s="37"/>
      <c r="G29" s="37"/>
      <c r="H29" s="37"/>
      <c r="I29" s="37"/>
      <c r="J29" s="37"/>
      <c r="K29" s="15"/>
      <c r="L29" s="22"/>
      <c r="M29" s="39"/>
      <c r="N29" s="39"/>
      <c r="O29" s="39">
        <f t="shared" si="4"/>
        <v>0</v>
      </c>
      <c r="P29" s="37"/>
      <c r="Q29" s="39"/>
      <c r="R29" s="39"/>
      <c r="S29" s="37"/>
      <c r="T29" s="22">
        <f>Q29+R29</f>
        <v>0</v>
      </c>
      <c r="U29" s="37"/>
      <c r="V29" s="37"/>
      <c r="W29" s="37"/>
      <c r="X29" s="37"/>
      <c r="Y29" s="37"/>
      <c r="Z29" s="37"/>
      <c r="AA29" s="37"/>
    </row>
    <row r="30" spans="2:27" ht="12">
      <c r="B30" s="37"/>
      <c r="C30" s="37"/>
      <c r="D30" s="37"/>
      <c r="E30" s="37"/>
      <c r="F30" s="37"/>
      <c r="G30" s="37"/>
      <c r="H30" s="37"/>
      <c r="I30" s="37"/>
      <c r="J30" s="37"/>
      <c r="K30" s="15"/>
      <c r="L30" s="22"/>
      <c r="M30" s="39"/>
      <c r="N30" s="39"/>
      <c r="O30" s="39">
        <f t="shared" si="4"/>
        <v>0</v>
      </c>
      <c r="P30" s="37"/>
      <c r="Q30" s="39"/>
      <c r="R30" s="39"/>
      <c r="S30" s="37"/>
      <c r="T30" s="22">
        <f>Q30+R30</f>
        <v>0</v>
      </c>
      <c r="U30" s="37"/>
      <c r="V30" s="37"/>
      <c r="W30" s="37"/>
      <c r="X30" s="37"/>
      <c r="Y30" s="37"/>
      <c r="Z30" s="37"/>
      <c r="AA30" s="37"/>
    </row>
    <row r="31" spans="2:27" ht="12">
      <c r="B31" s="37"/>
      <c r="C31" s="37"/>
      <c r="D31" s="37"/>
      <c r="E31" s="37"/>
      <c r="F31" s="37"/>
      <c r="G31" s="37"/>
      <c r="H31" s="37"/>
      <c r="I31" s="37"/>
      <c r="J31" s="37"/>
      <c r="K31" s="15"/>
      <c r="L31" s="22"/>
      <c r="M31" s="39"/>
      <c r="N31" s="39"/>
      <c r="O31" s="39">
        <f t="shared" si="4"/>
        <v>0</v>
      </c>
      <c r="P31" s="37"/>
      <c r="Q31" s="39"/>
      <c r="R31" s="39"/>
      <c r="S31" s="37"/>
      <c r="T31" s="22">
        <f>Q31+R31</f>
        <v>0</v>
      </c>
      <c r="U31" s="37"/>
      <c r="V31" s="37"/>
      <c r="W31" s="37"/>
      <c r="X31" s="37"/>
      <c r="Y31" s="37"/>
      <c r="Z31" s="37"/>
      <c r="AA31" s="37"/>
    </row>
    <row r="32" spans="2:27" ht="12">
      <c r="B32" s="37"/>
      <c r="C32" s="37"/>
      <c r="D32" s="37"/>
      <c r="E32" s="37"/>
      <c r="F32" s="37"/>
      <c r="G32" s="37"/>
      <c r="H32" s="37"/>
      <c r="I32" s="37"/>
      <c r="J32" s="37"/>
      <c r="K32" s="15"/>
      <c r="L32" s="22"/>
      <c r="M32" s="39"/>
      <c r="N32" s="39"/>
      <c r="O32" s="39">
        <f t="shared" si="4"/>
        <v>0</v>
      </c>
      <c r="P32" s="37"/>
      <c r="Q32" s="39"/>
      <c r="R32" s="39"/>
      <c r="S32" s="37"/>
      <c r="T32" s="22">
        <f>Q32+R32</f>
        <v>0</v>
      </c>
      <c r="U32" s="37"/>
      <c r="V32" s="37"/>
      <c r="W32" s="37"/>
      <c r="X32" s="37"/>
      <c r="Y32" s="37"/>
      <c r="Z32" s="37"/>
      <c r="AA32" s="37"/>
    </row>
    <row r="33" spans="2:27" ht="12">
      <c r="B33" s="37"/>
      <c r="C33" s="37"/>
      <c r="D33" s="37"/>
      <c r="E33" s="37"/>
      <c r="F33" s="37"/>
      <c r="G33" s="37"/>
      <c r="H33" s="37"/>
      <c r="I33" s="37"/>
      <c r="J33" s="37"/>
      <c r="K33" s="15"/>
      <c r="L33" s="22"/>
      <c r="M33" s="39"/>
      <c r="N33" s="39"/>
      <c r="O33" s="39">
        <f>M33</f>
        <v>0</v>
      </c>
      <c r="P33" s="37"/>
      <c r="Q33" s="39"/>
      <c r="R33" s="39"/>
      <c r="S33" s="37"/>
      <c r="T33" s="22">
        <f t="shared" si="3"/>
        <v>0</v>
      </c>
      <c r="U33" s="37"/>
      <c r="V33" s="37"/>
      <c r="W33" s="37"/>
      <c r="X33" s="37"/>
      <c r="Y33" s="37"/>
      <c r="Z33" s="37"/>
      <c r="AA33" s="37"/>
    </row>
    <row r="34" spans="2:27" ht="12">
      <c r="B34" s="37"/>
      <c r="C34" s="37"/>
      <c r="D34" s="37"/>
      <c r="E34" s="37"/>
      <c r="F34" s="37"/>
      <c r="G34" s="37"/>
      <c r="H34" s="37"/>
      <c r="I34" s="37"/>
      <c r="J34" s="37"/>
      <c r="K34" s="15"/>
      <c r="L34" s="22"/>
      <c r="M34" s="39"/>
      <c r="N34" s="39"/>
      <c r="O34" s="39"/>
      <c r="P34" s="37"/>
      <c r="Q34" s="39"/>
      <c r="R34" s="39"/>
      <c r="S34" s="37"/>
      <c r="T34" s="22">
        <f t="shared" si="3"/>
        <v>0</v>
      </c>
      <c r="U34" s="37"/>
      <c r="V34" s="37"/>
      <c r="W34" s="37"/>
      <c r="X34" s="37"/>
      <c r="Y34" s="37"/>
      <c r="Z34" s="37"/>
      <c r="AA34" s="37"/>
    </row>
    <row r="35" spans="2:27" ht="12">
      <c r="B35" s="92"/>
      <c r="C35" s="92" t="s">
        <v>81</v>
      </c>
      <c r="D35" s="92"/>
      <c r="E35" s="92"/>
      <c r="F35" s="92"/>
      <c r="G35" s="92"/>
      <c r="H35" s="92"/>
      <c r="I35" s="92"/>
      <c r="J35" s="92"/>
      <c r="K35" s="93"/>
      <c r="L35" s="68">
        <f>SUM(L22:L33)</f>
        <v>0</v>
      </c>
      <c r="M35" s="94">
        <f>SUM(M22:M33)</f>
        <v>0</v>
      </c>
      <c r="N35" s="94"/>
      <c r="O35" s="94">
        <f>SUM(O22:O33)</f>
        <v>0</v>
      </c>
      <c r="P35" s="92"/>
      <c r="Q35" s="94">
        <f>SUM(Q22:Q33)</f>
        <v>0</v>
      </c>
      <c r="R35" s="94">
        <f>SUM(R22:R34)</f>
        <v>0</v>
      </c>
      <c r="S35" s="92"/>
      <c r="T35" s="94">
        <f aca="true" t="shared" si="5" ref="T35:Y35">SUM(T22:T33)</f>
        <v>0</v>
      </c>
      <c r="U35" s="95">
        <f t="shared" si="5"/>
        <v>0</v>
      </c>
      <c r="V35" s="95">
        <f t="shared" si="5"/>
        <v>0</v>
      </c>
      <c r="W35" s="95">
        <f>SUM(W22:W33)</f>
        <v>0</v>
      </c>
      <c r="X35" s="95">
        <f t="shared" si="5"/>
        <v>0</v>
      </c>
      <c r="Y35" s="95">
        <f t="shared" si="5"/>
        <v>0</v>
      </c>
      <c r="Z35" s="92"/>
      <c r="AA35" s="92"/>
    </row>
    <row r="36" spans="2:27" ht="12">
      <c r="B36" s="19"/>
      <c r="C36" s="37"/>
      <c r="D36" s="75"/>
      <c r="E36" s="37"/>
      <c r="F36" s="37"/>
      <c r="G36" s="64"/>
      <c r="H36" s="37"/>
      <c r="I36" s="75"/>
      <c r="J36" s="105"/>
      <c r="K36" s="76"/>
      <c r="L36" s="65"/>
      <c r="M36" s="39"/>
      <c r="N36" s="39"/>
      <c r="O36" s="39">
        <f aca="true" t="shared" si="6" ref="O36:O44">M36</f>
        <v>0</v>
      </c>
      <c r="P36" s="39"/>
      <c r="Q36" s="39"/>
      <c r="R36" s="39"/>
      <c r="S36" s="39"/>
      <c r="T36" s="22">
        <f aca="true" t="shared" si="7" ref="T36:T44">Q36+R36</f>
        <v>0</v>
      </c>
      <c r="U36" s="79">
        <f>L36-Q36+L37</f>
        <v>0</v>
      </c>
      <c r="V36" s="39"/>
      <c r="W36" s="79">
        <f>O36-R36+O37+O38-R37-R38+O39+O40-R39+O41-R40+O42-R41+O43-R42+O44-R43-R44</f>
        <v>0</v>
      </c>
      <c r="X36" s="39"/>
      <c r="Y36" s="79">
        <f>U36+W36</f>
        <v>0</v>
      </c>
      <c r="Z36" s="37"/>
      <c r="AA36" s="37"/>
    </row>
    <row r="37" spans="2:27" ht="12">
      <c r="B37" s="19"/>
      <c r="C37" s="37"/>
      <c r="D37" s="75"/>
      <c r="E37" s="37"/>
      <c r="F37" s="37"/>
      <c r="G37" s="64"/>
      <c r="H37" s="37"/>
      <c r="I37" s="75"/>
      <c r="J37" s="105"/>
      <c r="K37" s="76"/>
      <c r="L37" s="65"/>
      <c r="M37" s="39"/>
      <c r="N37" s="39"/>
      <c r="O37" s="39">
        <f t="shared" si="6"/>
        <v>0</v>
      </c>
      <c r="P37" s="39"/>
      <c r="Q37" s="39"/>
      <c r="R37" s="39"/>
      <c r="S37" s="39"/>
      <c r="T37" s="22">
        <f t="shared" si="7"/>
        <v>0</v>
      </c>
      <c r="U37" s="79"/>
      <c r="V37" s="39"/>
      <c r="W37" s="79"/>
      <c r="X37" s="39"/>
      <c r="Y37" s="79"/>
      <c r="Z37" s="37"/>
      <c r="AA37" s="37"/>
    </row>
    <row r="38" spans="2:27" ht="12">
      <c r="B38" s="19"/>
      <c r="C38" s="37"/>
      <c r="D38" s="75"/>
      <c r="E38" s="37"/>
      <c r="F38" s="37"/>
      <c r="G38" s="64"/>
      <c r="H38" s="37"/>
      <c r="I38" s="75"/>
      <c r="J38" s="37"/>
      <c r="K38" s="76"/>
      <c r="L38" s="65"/>
      <c r="M38" s="39"/>
      <c r="N38" s="39"/>
      <c r="O38" s="39">
        <f t="shared" si="6"/>
        <v>0</v>
      </c>
      <c r="P38" s="39"/>
      <c r="Q38" s="39"/>
      <c r="R38" s="39"/>
      <c r="S38" s="39"/>
      <c r="T38" s="22">
        <f t="shared" si="7"/>
        <v>0</v>
      </c>
      <c r="U38" s="79"/>
      <c r="V38" s="39"/>
      <c r="W38" s="79"/>
      <c r="X38" s="39"/>
      <c r="Y38" s="79"/>
      <c r="Z38" s="37"/>
      <c r="AA38" s="37"/>
    </row>
    <row r="39" spans="2:27" ht="12">
      <c r="B39" s="19"/>
      <c r="C39" s="37"/>
      <c r="D39" s="75"/>
      <c r="E39" s="37"/>
      <c r="F39" s="37"/>
      <c r="G39" s="64"/>
      <c r="H39" s="37"/>
      <c r="I39" s="75"/>
      <c r="J39" s="37"/>
      <c r="K39" s="76"/>
      <c r="L39" s="65"/>
      <c r="M39" s="39"/>
      <c r="N39" s="39"/>
      <c r="O39" s="39">
        <f t="shared" si="6"/>
        <v>0</v>
      </c>
      <c r="P39" s="39"/>
      <c r="Q39" s="39"/>
      <c r="R39" s="39"/>
      <c r="S39" s="39"/>
      <c r="T39" s="22">
        <f t="shared" si="7"/>
        <v>0</v>
      </c>
      <c r="U39" s="79"/>
      <c r="V39" s="39"/>
      <c r="W39" s="79"/>
      <c r="X39" s="39"/>
      <c r="Y39" s="79"/>
      <c r="Z39" s="37"/>
      <c r="AA39" s="37"/>
    </row>
    <row r="40" spans="2:27" ht="12">
      <c r="B40" s="19"/>
      <c r="C40" s="37"/>
      <c r="D40" s="75"/>
      <c r="E40" s="37"/>
      <c r="F40" s="37"/>
      <c r="G40" s="64"/>
      <c r="H40" s="37"/>
      <c r="I40" s="75"/>
      <c r="J40" s="37"/>
      <c r="K40" s="76"/>
      <c r="L40" s="65"/>
      <c r="M40" s="39"/>
      <c r="N40" s="39"/>
      <c r="O40" s="39">
        <f t="shared" si="6"/>
        <v>0</v>
      </c>
      <c r="P40" s="39"/>
      <c r="Q40" s="39"/>
      <c r="R40" s="39"/>
      <c r="S40" s="39"/>
      <c r="T40" s="22">
        <f t="shared" si="7"/>
        <v>0</v>
      </c>
      <c r="U40" s="79"/>
      <c r="V40" s="39"/>
      <c r="W40" s="79"/>
      <c r="X40" s="39"/>
      <c r="Y40" s="79"/>
      <c r="Z40" s="37"/>
      <c r="AA40" s="37"/>
    </row>
    <row r="41" spans="2:27" ht="12">
      <c r="B41" s="19"/>
      <c r="C41" s="37"/>
      <c r="D41" s="75"/>
      <c r="E41" s="37"/>
      <c r="F41" s="37"/>
      <c r="G41" s="64"/>
      <c r="H41" s="37"/>
      <c r="I41" s="75"/>
      <c r="J41" s="37"/>
      <c r="K41" s="76"/>
      <c r="L41" s="65"/>
      <c r="M41" s="39"/>
      <c r="N41" s="39"/>
      <c r="O41" s="39">
        <f t="shared" si="6"/>
        <v>0</v>
      </c>
      <c r="P41" s="39"/>
      <c r="Q41" s="39"/>
      <c r="R41" s="39"/>
      <c r="S41" s="39"/>
      <c r="T41" s="22">
        <f t="shared" si="7"/>
        <v>0</v>
      </c>
      <c r="U41" s="79"/>
      <c r="V41" s="39"/>
      <c r="W41" s="79"/>
      <c r="X41" s="39"/>
      <c r="Y41" s="79"/>
      <c r="Z41" s="37"/>
      <c r="AA41" s="37"/>
    </row>
    <row r="42" spans="2:27" ht="12">
      <c r="B42" s="19"/>
      <c r="C42" s="37"/>
      <c r="D42" s="75"/>
      <c r="E42" s="37"/>
      <c r="F42" s="37"/>
      <c r="G42" s="64"/>
      <c r="H42" s="37"/>
      <c r="I42" s="75"/>
      <c r="J42" s="37"/>
      <c r="K42" s="76"/>
      <c r="L42" s="65"/>
      <c r="M42" s="39"/>
      <c r="N42" s="39"/>
      <c r="O42" s="39">
        <f t="shared" si="6"/>
        <v>0</v>
      </c>
      <c r="P42" s="39"/>
      <c r="Q42" s="39"/>
      <c r="R42" s="39"/>
      <c r="S42" s="39"/>
      <c r="T42" s="22">
        <f t="shared" si="7"/>
        <v>0</v>
      </c>
      <c r="U42" s="79"/>
      <c r="V42" s="39"/>
      <c r="W42" s="79"/>
      <c r="X42" s="39"/>
      <c r="Y42" s="79"/>
      <c r="Z42" s="37"/>
      <c r="AA42" s="37"/>
    </row>
    <row r="43" spans="2:27" ht="12">
      <c r="B43" s="19"/>
      <c r="C43" s="37"/>
      <c r="D43" s="75"/>
      <c r="E43" s="37"/>
      <c r="F43" s="37"/>
      <c r="G43" s="64"/>
      <c r="H43" s="37"/>
      <c r="I43" s="75"/>
      <c r="J43" s="37"/>
      <c r="K43" s="76"/>
      <c r="L43" s="65"/>
      <c r="M43" s="39"/>
      <c r="N43" s="39"/>
      <c r="O43" s="39">
        <f t="shared" si="6"/>
        <v>0</v>
      </c>
      <c r="P43" s="39"/>
      <c r="Q43" s="39"/>
      <c r="R43" s="39"/>
      <c r="S43" s="39"/>
      <c r="T43" s="22">
        <f t="shared" si="7"/>
        <v>0</v>
      </c>
      <c r="U43" s="79"/>
      <c r="V43" s="39"/>
      <c r="W43" s="79"/>
      <c r="X43" s="39"/>
      <c r="Y43" s="79"/>
      <c r="Z43" s="37"/>
      <c r="AA43" s="37"/>
    </row>
    <row r="44" spans="2:27" ht="12">
      <c r="B44" s="19"/>
      <c r="C44" s="37"/>
      <c r="D44" s="75"/>
      <c r="E44" s="37"/>
      <c r="F44" s="37"/>
      <c r="G44" s="64"/>
      <c r="H44" s="37"/>
      <c r="I44" s="75"/>
      <c r="J44" s="37"/>
      <c r="K44" s="76"/>
      <c r="L44" s="65"/>
      <c r="M44" s="39"/>
      <c r="N44" s="39"/>
      <c r="O44" s="39">
        <f t="shared" si="6"/>
        <v>0</v>
      </c>
      <c r="P44" s="39"/>
      <c r="Q44" s="39"/>
      <c r="R44" s="39"/>
      <c r="S44" s="39"/>
      <c r="T44" s="22">
        <f t="shared" si="7"/>
        <v>0</v>
      </c>
      <c r="U44" s="79"/>
      <c r="V44" s="39"/>
      <c r="W44" s="79"/>
      <c r="X44" s="39"/>
      <c r="Y44" s="79"/>
      <c r="Z44" s="37"/>
      <c r="AA44" s="37"/>
    </row>
    <row r="45" spans="2:27" ht="12">
      <c r="B45" s="1"/>
      <c r="C45" s="17" t="s">
        <v>2</v>
      </c>
      <c r="D45" s="17"/>
      <c r="E45" s="17"/>
      <c r="F45" s="17"/>
      <c r="G45" s="17"/>
      <c r="H45" s="17"/>
      <c r="I45" s="17"/>
      <c r="J45" s="17"/>
      <c r="K45" s="18"/>
      <c r="L45" s="73">
        <f>L21+L35+L36+L37</f>
        <v>65000000</v>
      </c>
      <c r="M45" s="73">
        <f>M21+M35+M36+M37+M38+M39+M40+M41+M42+M43+M44</f>
        <v>1268022.6300000001</v>
      </c>
      <c r="N45" s="73">
        <f>N13+N18+N36</f>
        <v>0</v>
      </c>
      <c r="O45" s="73">
        <f>O21+O35+O36+O37+O38+O39+O40+O41+O42+O43+O44</f>
        <v>1268022.6300000001</v>
      </c>
      <c r="P45" s="73">
        <f>P13+P18+P36</f>
        <v>0</v>
      </c>
      <c r="Q45" s="73">
        <f>Q21+Q35</f>
        <v>1091000</v>
      </c>
      <c r="R45" s="73">
        <f>R21+R35+R36+R37+R38+R39+R40+R41+R42+R43+R44</f>
        <v>834428.05</v>
      </c>
      <c r="S45" s="73">
        <f>SUM(S11:S25)</f>
        <v>0</v>
      </c>
      <c r="T45" s="73">
        <f>T21+T35+T36+T37+T38+T39+T40+T41+T42+T43+T44</f>
        <v>1925428.0499999998</v>
      </c>
      <c r="U45" s="73">
        <f>U21+U35+U36</f>
        <v>63909000</v>
      </c>
      <c r="V45" s="73">
        <f>V21+V35</f>
        <v>0</v>
      </c>
      <c r="W45" s="73">
        <f>W21+W35+W36</f>
        <v>433594.5800000001</v>
      </c>
      <c r="X45" s="73">
        <f>X21+X35</f>
        <v>0</v>
      </c>
      <c r="Y45" s="73">
        <f>Y21+Y35+Y36</f>
        <v>64342594.58</v>
      </c>
      <c r="Z45" s="73">
        <f>SUM(Z11:Z25)</f>
        <v>0</v>
      </c>
      <c r="AA45" s="17"/>
    </row>
    <row r="46" spans="17:21" ht="12">
      <c r="Q46" s="53"/>
      <c r="R46" s="53"/>
      <c r="S46" s="53"/>
      <c r="T46" s="53"/>
      <c r="U46" s="53"/>
    </row>
    <row r="47" ht="10.5" customHeight="1">
      <c r="W47" s="116"/>
    </row>
    <row r="48" spans="3:20" ht="17.25">
      <c r="C48" s="33" t="s">
        <v>98</v>
      </c>
      <c r="D48" s="44"/>
      <c r="E48" s="44"/>
      <c r="F48" s="44"/>
      <c r="G48" s="44"/>
      <c r="H48" s="44"/>
      <c r="I48" s="44"/>
      <c r="J48" s="44"/>
      <c r="K48" s="31"/>
      <c r="L48" s="31"/>
      <c r="M48" s="31"/>
      <c r="N48" s="43"/>
      <c r="O48" s="43"/>
      <c r="P48" s="43"/>
      <c r="Q48" s="43"/>
      <c r="R48" s="43"/>
      <c r="S48" s="43"/>
      <c r="T48" s="43"/>
    </row>
    <row r="49" spans="11:20" ht="11.25" customHeight="1">
      <c r="K49" s="31"/>
      <c r="L49" s="31"/>
      <c r="M49" s="31"/>
      <c r="N49" s="43"/>
      <c r="O49" s="43"/>
      <c r="P49" s="43"/>
      <c r="Q49" s="43"/>
      <c r="R49" s="43"/>
      <c r="S49" s="43"/>
      <c r="T49" s="43"/>
    </row>
    <row r="50" spans="11:20" ht="12" hidden="1">
      <c r="K50" s="31"/>
      <c r="L50" s="31"/>
      <c r="M50" s="31"/>
      <c r="N50" s="43"/>
      <c r="O50" s="43"/>
      <c r="P50" s="43"/>
      <c r="Q50" s="43"/>
      <c r="R50" s="43"/>
      <c r="S50" s="43"/>
      <c r="T50" s="43"/>
    </row>
    <row r="51" spans="11:20" ht="12">
      <c r="K51" s="31"/>
      <c r="L51" s="31"/>
      <c r="M51" s="31"/>
      <c r="N51" s="43"/>
      <c r="O51" s="43"/>
      <c r="P51" s="43"/>
      <c r="Q51" s="43"/>
      <c r="R51" s="43"/>
      <c r="S51" s="43"/>
      <c r="T51" s="43"/>
    </row>
    <row r="52" spans="3:20" ht="12">
      <c r="C52" s="121" t="s">
        <v>109</v>
      </c>
      <c r="D52" s="121"/>
      <c r="E52" s="121"/>
      <c r="F52" s="121"/>
      <c r="K52" s="31"/>
      <c r="L52" s="31"/>
      <c r="M52" s="31"/>
      <c r="N52" s="43"/>
      <c r="O52" s="43"/>
      <c r="P52" s="43"/>
      <c r="Q52" s="43"/>
      <c r="R52" s="43"/>
      <c r="S52" s="43"/>
      <c r="T52" s="43"/>
    </row>
    <row r="53" spans="3:20" ht="12">
      <c r="C53" s="119" t="s">
        <v>32</v>
      </c>
      <c r="D53" s="119"/>
      <c r="E53" s="119"/>
      <c r="F53" s="119"/>
      <c r="K53" s="31"/>
      <c r="L53" s="31"/>
      <c r="M53" s="31"/>
      <c r="N53" s="43"/>
      <c r="O53" s="43"/>
      <c r="P53" s="43"/>
      <c r="Q53" s="43"/>
      <c r="R53" s="43"/>
      <c r="S53" s="43"/>
      <c r="T53" s="43"/>
    </row>
    <row r="54" spans="11:20" ht="12">
      <c r="K54" s="31"/>
      <c r="L54" s="31"/>
      <c r="M54" s="31"/>
      <c r="N54" s="43"/>
      <c r="O54" s="43"/>
      <c r="P54" s="43"/>
      <c r="Q54" s="43"/>
      <c r="R54" s="43"/>
      <c r="S54" s="43"/>
      <c r="T54" s="43"/>
    </row>
    <row r="55" spans="3:20" ht="12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43"/>
      <c r="O55" s="43"/>
      <c r="P55" s="43"/>
      <c r="Q55" s="43"/>
      <c r="R55" s="43"/>
      <c r="S55" s="43"/>
      <c r="T55" s="43"/>
    </row>
    <row r="58" ht="36">
      <c r="C58" s="101"/>
    </row>
  </sheetData>
  <sheetProtection/>
  <mergeCells count="21">
    <mergeCell ref="C1:E1"/>
    <mergeCell ref="C3:G3"/>
    <mergeCell ref="F8:F9"/>
    <mergeCell ref="G8:G9"/>
    <mergeCell ref="B6:AA6"/>
    <mergeCell ref="I8:I9"/>
    <mergeCell ref="AA8:AA9"/>
    <mergeCell ref="P8:T8"/>
    <mergeCell ref="L8:L9"/>
    <mergeCell ref="D8:D9"/>
    <mergeCell ref="U8:Y8"/>
    <mergeCell ref="E8:E9"/>
    <mergeCell ref="Z8:Z9"/>
    <mergeCell ref="C53:F53"/>
    <mergeCell ref="K8:K9"/>
    <mergeCell ref="H8:H9"/>
    <mergeCell ref="C52:F52"/>
    <mergeCell ref="M8:O8"/>
    <mergeCell ref="B8:B9"/>
    <mergeCell ref="J8:J9"/>
    <mergeCell ref="C8:C9"/>
  </mergeCells>
  <printOptions/>
  <pageMargins left="0" right="0" top="0" bottom="0" header="0.5118110236220472" footer="0.511811023622047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89"/>
  <sheetViews>
    <sheetView zoomScalePageLayoutView="0" workbookViewId="0" topLeftCell="A1">
      <pane ySplit="8" topLeftCell="A57" activePane="bottomLeft" state="frozen"/>
      <selection pane="topLeft" activeCell="G1" sqref="G1"/>
      <selection pane="bottomLeft" activeCell="V67" sqref="V67"/>
    </sheetView>
  </sheetViews>
  <sheetFormatPr defaultColWidth="9.00390625" defaultRowHeight="12.75"/>
  <cols>
    <col min="1" max="1" width="2.00390625" style="0" customWidth="1"/>
    <col min="2" max="2" width="4.375" style="0" customWidth="1"/>
    <col min="3" max="3" width="11.125" style="0" customWidth="1"/>
    <col min="4" max="4" width="4.375" style="0" customWidth="1"/>
    <col min="5" max="5" width="7.125" style="0" customWidth="1"/>
    <col min="6" max="6" width="9.625" style="0" customWidth="1"/>
    <col min="7" max="7" width="6.625" style="0" customWidth="1"/>
    <col min="8" max="8" width="7.125" style="0" customWidth="1"/>
    <col min="9" max="9" width="10.625" style="0" customWidth="1"/>
    <col min="10" max="10" width="4.375" style="0" customWidth="1"/>
    <col min="11" max="11" width="10.25390625" style="0" bestFit="1" customWidth="1"/>
    <col min="12" max="12" width="3.75390625" style="0" customWidth="1"/>
    <col min="13" max="13" width="5.50390625" style="0" customWidth="1"/>
    <col min="14" max="14" width="4.25390625" style="0" customWidth="1"/>
    <col min="15" max="15" width="10.375" style="0" customWidth="1"/>
    <col min="16" max="16" width="9.625" style="0" customWidth="1"/>
    <col min="17" max="17" width="8.75390625" style="0" bestFit="1" customWidth="1"/>
    <col min="18" max="18" width="7.00390625" style="0" customWidth="1"/>
    <col min="19" max="19" width="8.75390625" style="0" customWidth="1"/>
    <col min="20" max="20" width="9.625" style="0" customWidth="1"/>
    <col min="21" max="21" width="3.375" style="0" customWidth="1"/>
    <col min="22" max="22" width="8.75390625" style="0" bestFit="1" customWidth="1"/>
    <col min="23" max="23" width="3.75390625" style="0" customWidth="1"/>
    <col min="24" max="24" width="10.125" style="0" customWidth="1"/>
    <col min="25" max="25" width="10.625" style="0" customWidth="1"/>
    <col min="26" max="26" width="3.75390625" style="0" customWidth="1"/>
    <col min="27" max="27" width="8.125" style="0" customWidth="1"/>
    <col min="28" max="28" width="4.00390625" style="0" customWidth="1"/>
    <col min="29" max="29" width="10.625" style="0" customWidth="1"/>
    <col min="30" max="30" width="4.00390625" style="0" customWidth="1"/>
  </cols>
  <sheetData>
    <row r="1" spans="3:5" ht="12">
      <c r="C1" s="127" t="s">
        <v>142</v>
      </c>
      <c r="D1" s="121"/>
      <c r="E1" s="121"/>
    </row>
    <row r="2" spans="3:8" ht="12.75">
      <c r="C2" s="3" t="s">
        <v>22</v>
      </c>
      <c r="D2" s="3"/>
      <c r="E2" s="3"/>
      <c r="F2" s="3"/>
      <c r="G2" s="3"/>
      <c r="H2" s="3"/>
    </row>
    <row r="3" spans="3:8" ht="12">
      <c r="C3" s="121" t="s">
        <v>23</v>
      </c>
      <c r="D3" s="121"/>
      <c r="E3" s="121"/>
      <c r="F3" s="121"/>
      <c r="G3" s="121"/>
      <c r="H3" s="3"/>
    </row>
    <row r="4" spans="3:8" ht="12">
      <c r="C4" s="13"/>
      <c r="D4" s="13"/>
      <c r="E4" s="13"/>
      <c r="F4" s="13"/>
      <c r="G4" s="13"/>
      <c r="H4" s="3"/>
    </row>
    <row r="5" spans="2:27" ht="12">
      <c r="B5" s="128" t="s">
        <v>116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7" spans="2:30" ht="17.25" customHeight="1">
      <c r="B7" s="123" t="s">
        <v>0</v>
      </c>
      <c r="C7" s="124" t="s">
        <v>25</v>
      </c>
      <c r="D7" s="120" t="s">
        <v>26</v>
      </c>
      <c r="E7" s="120" t="s">
        <v>27</v>
      </c>
      <c r="F7" s="120" t="s">
        <v>4</v>
      </c>
      <c r="G7" s="120" t="s">
        <v>5</v>
      </c>
      <c r="H7" s="129" t="s">
        <v>28</v>
      </c>
      <c r="I7" s="129"/>
      <c r="J7" s="129"/>
      <c r="K7" s="130" t="s">
        <v>135</v>
      </c>
      <c r="L7" s="131"/>
      <c r="M7" s="131"/>
      <c r="N7" s="131"/>
      <c r="O7" s="132"/>
      <c r="P7" s="120" t="s">
        <v>136</v>
      </c>
      <c r="Q7" s="122" t="s">
        <v>145</v>
      </c>
      <c r="R7" s="122"/>
      <c r="S7" s="122"/>
      <c r="T7" s="133" t="s">
        <v>146</v>
      </c>
      <c r="U7" s="133"/>
      <c r="V7" s="133"/>
      <c r="W7" s="133"/>
      <c r="X7" s="133"/>
      <c r="Y7" s="130" t="s">
        <v>147</v>
      </c>
      <c r="Z7" s="131"/>
      <c r="AA7" s="131"/>
      <c r="AB7" s="131"/>
      <c r="AC7" s="132"/>
      <c r="AD7" s="124" t="s">
        <v>3</v>
      </c>
    </row>
    <row r="8" spans="2:30" ht="46.5" customHeight="1">
      <c r="B8" s="123"/>
      <c r="C8" s="125"/>
      <c r="D8" s="120"/>
      <c r="E8" s="120"/>
      <c r="F8" s="120"/>
      <c r="G8" s="120"/>
      <c r="H8" s="25" t="s">
        <v>1</v>
      </c>
      <c r="I8" s="32" t="s">
        <v>19</v>
      </c>
      <c r="J8" s="26" t="s">
        <v>29</v>
      </c>
      <c r="K8" s="8" t="s">
        <v>19</v>
      </c>
      <c r="L8" s="8" t="s">
        <v>30</v>
      </c>
      <c r="M8" s="11" t="s">
        <v>29</v>
      </c>
      <c r="N8" s="8" t="s">
        <v>31</v>
      </c>
      <c r="O8" s="8" t="s">
        <v>2</v>
      </c>
      <c r="P8" s="120"/>
      <c r="Q8" s="11" t="s">
        <v>29</v>
      </c>
      <c r="R8" s="8" t="s">
        <v>31</v>
      </c>
      <c r="S8" s="8" t="s">
        <v>2</v>
      </c>
      <c r="T8" s="23" t="s">
        <v>19</v>
      </c>
      <c r="U8" s="23" t="s">
        <v>30</v>
      </c>
      <c r="V8" s="24" t="s">
        <v>16</v>
      </c>
      <c r="W8" s="23" t="s">
        <v>17</v>
      </c>
      <c r="X8" s="23" t="s">
        <v>2</v>
      </c>
      <c r="Y8" s="8" t="s">
        <v>19</v>
      </c>
      <c r="Z8" s="8" t="s">
        <v>30</v>
      </c>
      <c r="AA8" s="11" t="s">
        <v>29</v>
      </c>
      <c r="AB8" s="8" t="s">
        <v>31</v>
      </c>
      <c r="AC8" s="8" t="s">
        <v>2</v>
      </c>
      <c r="AD8" s="125"/>
    </row>
    <row r="9" spans="2:30" ht="12">
      <c r="B9" s="5">
        <v>1</v>
      </c>
      <c r="C9" s="5">
        <v>2</v>
      </c>
      <c r="D9" s="7">
        <v>3</v>
      </c>
      <c r="E9" s="5">
        <v>4</v>
      </c>
      <c r="F9" s="5">
        <v>5</v>
      </c>
      <c r="G9" s="5">
        <v>6</v>
      </c>
      <c r="H9" s="27">
        <v>7</v>
      </c>
      <c r="I9" s="27">
        <v>8</v>
      </c>
      <c r="J9" s="27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5">
        <v>24</v>
      </c>
      <c r="Z9" s="5">
        <v>25</v>
      </c>
      <c r="AA9" s="5">
        <v>26</v>
      </c>
      <c r="AB9" s="5">
        <v>27</v>
      </c>
      <c r="AC9" s="5">
        <v>28</v>
      </c>
      <c r="AD9" s="5">
        <v>29</v>
      </c>
    </row>
    <row r="10" spans="2:30" ht="39">
      <c r="B10" s="19">
        <v>1</v>
      </c>
      <c r="C10" s="66" t="s">
        <v>99</v>
      </c>
      <c r="D10" s="40" t="s">
        <v>92</v>
      </c>
      <c r="E10" s="66" t="s">
        <v>94</v>
      </c>
      <c r="F10" s="65">
        <v>40000000</v>
      </c>
      <c r="G10" s="66" t="s">
        <v>93</v>
      </c>
      <c r="H10" s="51" t="s">
        <v>106</v>
      </c>
      <c r="I10" s="74">
        <v>11200000</v>
      </c>
      <c r="J10" s="27"/>
      <c r="K10" s="65"/>
      <c r="L10" s="19"/>
      <c r="M10" s="19"/>
      <c r="N10" s="19"/>
      <c r="O10" s="65"/>
      <c r="P10" s="19"/>
      <c r="Q10" s="22">
        <v>24460.27</v>
      </c>
      <c r="R10" s="22"/>
      <c r="S10" s="22">
        <f>Q10+R10</f>
        <v>24460.27</v>
      </c>
      <c r="T10" s="29"/>
      <c r="U10" s="28"/>
      <c r="V10" s="29">
        <v>24460.27</v>
      </c>
      <c r="W10" s="28"/>
      <c r="X10" s="29">
        <f>T10+V10</f>
        <v>24460.27</v>
      </c>
      <c r="Y10" s="65">
        <f>K23-T23</f>
        <v>14400000</v>
      </c>
      <c r="Z10" s="19"/>
      <c r="AA10" s="22">
        <f>Q23-V23</f>
        <v>24460.270000000004</v>
      </c>
      <c r="AB10" s="19"/>
      <c r="AC10" s="22">
        <f>Y10+AA10</f>
        <v>14424460.27</v>
      </c>
      <c r="AD10" s="19"/>
    </row>
    <row r="11" spans="2:30" ht="15" customHeight="1">
      <c r="B11" s="19"/>
      <c r="C11" s="42"/>
      <c r="D11" s="19"/>
      <c r="E11" s="42"/>
      <c r="F11" s="22"/>
      <c r="G11" s="42"/>
      <c r="H11" s="51" t="s">
        <v>105</v>
      </c>
      <c r="I11" s="74">
        <v>14400000</v>
      </c>
      <c r="J11" s="27"/>
      <c r="K11" s="65"/>
      <c r="L11" s="19"/>
      <c r="M11" s="19"/>
      <c r="N11" s="19"/>
      <c r="O11" s="65"/>
      <c r="P11" s="22"/>
      <c r="Q11" s="22">
        <v>22093.15</v>
      </c>
      <c r="R11" s="22"/>
      <c r="S11" s="22">
        <f aca="true" t="shared" si="0" ref="S11:S20">Q11+R11</f>
        <v>22093.15</v>
      </c>
      <c r="T11" s="29"/>
      <c r="U11" s="28"/>
      <c r="V11" s="29">
        <v>22093.15</v>
      </c>
      <c r="W11" s="29"/>
      <c r="X11" s="29">
        <f aca="true" t="shared" si="1" ref="X11:X20">T11+V11</f>
        <v>22093.15</v>
      </c>
      <c r="Y11" s="22"/>
      <c r="Z11" s="19"/>
      <c r="AA11" s="40"/>
      <c r="AB11" s="19"/>
      <c r="AC11" s="22"/>
      <c r="AD11" s="19"/>
    </row>
    <row r="12" spans="2:30" ht="12">
      <c r="B12" s="19"/>
      <c r="C12" s="19"/>
      <c r="D12" s="19"/>
      <c r="E12" s="19"/>
      <c r="F12" s="19"/>
      <c r="G12" s="19"/>
      <c r="H12" s="117" t="s">
        <v>124</v>
      </c>
      <c r="I12" s="74">
        <v>14400000</v>
      </c>
      <c r="J12" s="27"/>
      <c r="K12" s="65">
        <v>14400000</v>
      </c>
      <c r="L12" s="19"/>
      <c r="M12" s="19"/>
      <c r="N12" s="19"/>
      <c r="O12" s="65">
        <v>14400000</v>
      </c>
      <c r="P12" s="19"/>
      <c r="Q12" s="22">
        <v>24460.27</v>
      </c>
      <c r="R12" s="22"/>
      <c r="S12" s="22">
        <f t="shared" si="0"/>
        <v>24460.27</v>
      </c>
      <c r="T12" s="29"/>
      <c r="U12" s="28"/>
      <c r="V12" s="29"/>
      <c r="W12" s="29"/>
      <c r="X12" s="29">
        <f t="shared" si="1"/>
        <v>0</v>
      </c>
      <c r="Y12" s="19"/>
      <c r="Z12" s="19"/>
      <c r="AA12" s="19"/>
      <c r="AB12" s="19"/>
      <c r="AC12" s="19"/>
      <c r="AD12" s="19"/>
    </row>
    <row r="13" spans="2:30" ht="12">
      <c r="B13" s="19"/>
      <c r="C13" s="19"/>
      <c r="D13" s="19"/>
      <c r="E13" s="19"/>
      <c r="F13" s="19"/>
      <c r="G13" s="19"/>
      <c r="H13" s="51"/>
      <c r="I13" s="52"/>
      <c r="J13" s="27"/>
      <c r="K13" s="19"/>
      <c r="L13" s="19"/>
      <c r="M13" s="19"/>
      <c r="N13" s="19"/>
      <c r="O13" s="19"/>
      <c r="P13" s="19"/>
      <c r="Q13" s="22"/>
      <c r="R13" s="19"/>
      <c r="S13" s="22">
        <f t="shared" si="0"/>
        <v>0</v>
      </c>
      <c r="T13" s="29"/>
      <c r="U13" s="28"/>
      <c r="V13" s="29"/>
      <c r="W13" s="29"/>
      <c r="X13" s="29">
        <f t="shared" si="1"/>
        <v>0</v>
      </c>
      <c r="Y13" s="19"/>
      <c r="Z13" s="19"/>
      <c r="AA13" s="19"/>
      <c r="AB13" s="19"/>
      <c r="AC13" s="19"/>
      <c r="AD13" s="19"/>
    </row>
    <row r="14" spans="2:30" ht="12">
      <c r="B14" s="19"/>
      <c r="C14" s="19"/>
      <c r="D14" s="19"/>
      <c r="E14" s="19"/>
      <c r="F14" s="19"/>
      <c r="G14" s="19"/>
      <c r="H14" s="51"/>
      <c r="I14" s="52"/>
      <c r="J14" s="27"/>
      <c r="K14" s="19"/>
      <c r="L14" s="19"/>
      <c r="M14" s="19"/>
      <c r="N14" s="19"/>
      <c r="O14" s="19"/>
      <c r="P14" s="19"/>
      <c r="Q14" s="22"/>
      <c r="R14" s="19"/>
      <c r="S14" s="22">
        <f t="shared" si="0"/>
        <v>0</v>
      </c>
      <c r="T14" s="29"/>
      <c r="U14" s="28"/>
      <c r="V14" s="29"/>
      <c r="W14" s="28"/>
      <c r="X14" s="29">
        <f t="shared" si="1"/>
        <v>0</v>
      </c>
      <c r="Y14" s="19"/>
      <c r="Z14" s="19"/>
      <c r="AA14" s="19"/>
      <c r="AB14" s="19"/>
      <c r="AC14" s="19"/>
      <c r="AD14" s="19"/>
    </row>
    <row r="15" spans="2:30" ht="12">
      <c r="B15" s="19"/>
      <c r="C15" s="19"/>
      <c r="D15" s="19"/>
      <c r="E15" s="19"/>
      <c r="F15" s="19"/>
      <c r="G15" s="19"/>
      <c r="H15" s="51"/>
      <c r="I15" s="52"/>
      <c r="J15" s="27"/>
      <c r="K15" s="19"/>
      <c r="L15" s="19"/>
      <c r="M15" s="19"/>
      <c r="N15" s="19"/>
      <c r="O15" s="19"/>
      <c r="P15" s="19"/>
      <c r="Q15" s="22"/>
      <c r="R15" s="19"/>
      <c r="S15" s="22">
        <f t="shared" si="0"/>
        <v>0</v>
      </c>
      <c r="T15" s="29"/>
      <c r="U15" s="28"/>
      <c r="V15" s="29"/>
      <c r="W15" s="28"/>
      <c r="X15" s="29">
        <f t="shared" si="1"/>
        <v>0</v>
      </c>
      <c r="Y15" s="19"/>
      <c r="Z15" s="19"/>
      <c r="AA15" s="19"/>
      <c r="AB15" s="19"/>
      <c r="AC15" s="19"/>
      <c r="AD15" s="19"/>
    </row>
    <row r="16" spans="2:30" ht="12">
      <c r="B16" s="19"/>
      <c r="C16" s="42"/>
      <c r="D16" s="19"/>
      <c r="E16" s="19"/>
      <c r="F16" s="19"/>
      <c r="G16" s="19"/>
      <c r="H16" s="51"/>
      <c r="I16" s="52"/>
      <c r="J16" s="27"/>
      <c r="K16" s="19"/>
      <c r="L16" s="19"/>
      <c r="M16" s="19"/>
      <c r="N16" s="19"/>
      <c r="O16" s="19"/>
      <c r="P16" s="19"/>
      <c r="Q16" s="22"/>
      <c r="R16" s="19"/>
      <c r="S16" s="22">
        <f t="shared" si="0"/>
        <v>0</v>
      </c>
      <c r="T16" s="29"/>
      <c r="U16" s="28"/>
      <c r="V16" s="29"/>
      <c r="W16" s="28"/>
      <c r="X16" s="29">
        <f t="shared" si="1"/>
        <v>0</v>
      </c>
      <c r="Y16" s="19"/>
      <c r="Z16" s="19"/>
      <c r="AA16" s="19"/>
      <c r="AB16" s="19"/>
      <c r="AC16" s="19"/>
      <c r="AD16" s="19"/>
    </row>
    <row r="17" spans="2:30" ht="12">
      <c r="B17" s="19"/>
      <c r="C17" s="66"/>
      <c r="D17" s="40"/>
      <c r="E17" s="66"/>
      <c r="F17" s="65"/>
      <c r="G17" s="66"/>
      <c r="H17" s="51"/>
      <c r="I17" s="74"/>
      <c r="J17" s="27"/>
      <c r="K17" s="65"/>
      <c r="L17" s="19"/>
      <c r="M17" s="19"/>
      <c r="N17" s="19"/>
      <c r="O17" s="65"/>
      <c r="P17" s="19"/>
      <c r="Q17" s="22"/>
      <c r="R17" s="19"/>
      <c r="S17" s="22">
        <f t="shared" si="0"/>
        <v>0</v>
      </c>
      <c r="T17" s="29"/>
      <c r="U17" s="28"/>
      <c r="V17" s="29"/>
      <c r="W17" s="28"/>
      <c r="X17" s="29">
        <f t="shared" si="1"/>
        <v>0</v>
      </c>
      <c r="Y17" s="65"/>
      <c r="Z17" s="19"/>
      <c r="AA17" s="22"/>
      <c r="AB17" s="19"/>
      <c r="AC17" s="22"/>
      <c r="AD17" s="19"/>
    </row>
    <row r="18" spans="2:30" ht="12">
      <c r="B18" s="19"/>
      <c r="C18" s="66"/>
      <c r="D18" s="40"/>
      <c r="E18" s="66"/>
      <c r="F18" s="65"/>
      <c r="G18" s="66"/>
      <c r="H18" s="51"/>
      <c r="I18" s="74"/>
      <c r="J18" s="27"/>
      <c r="K18" s="65"/>
      <c r="L18" s="19"/>
      <c r="M18" s="19"/>
      <c r="N18" s="19"/>
      <c r="O18" s="65"/>
      <c r="P18" s="19"/>
      <c r="Q18" s="22"/>
      <c r="R18" s="19"/>
      <c r="S18" s="22">
        <f t="shared" si="0"/>
        <v>0</v>
      </c>
      <c r="T18" s="29"/>
      <c r="U18" s="28"/>
      <c r="V18" s="29"/>
      <c r="W18" s="28"/>
      <c r="X18" s="29">
        <f t="shared" si="1"/>
        <v>0</v>
      </c>
      <c r="Y18" s="65"/>
      <c r="Z18" s="19"/>
      <c r="AA18" s="22"/>
      <c r="AB18" s="19"/>
      <c r="AC18" s="22"/>
      <c r="AD18" s="19"/>
    </row>
    <row r="19" spans="2:30" ht="12">
      <c r="B19" s="19"/>
      <c r="C19" s="19"/>
      <c r="D19" s="19"/>
      <c r="E19" s="19"/>
      <c r="F19" s="19"/>
      <c r="G19" s="19"/>
      <c r="H19" s="51"/>
      <c r="I19" s="52"/>
      <c r="J19" s="27"/>
      <c r="K19" s="19"/>
      <c r="L19" s="19"/>
      <c r="M19" s="19"/>
      <c r="N19" s="19"/>
      <c r="O19" s="19"/>
      <c r="P19" s="19"/>
      <c r="Q19" s="22"/>
      <c r="R19" s="19"/>
      <c r="S19" s="22">
        <f t="shared" si="0"/>
        <v>0</v>
      </c>
      <c r="T19" s="29"/>
      <c r="U19" s="28"/>
      <c r="V19" s="29"/>
      <c r="W19" s="28"/>
      <c r="X19" s="29">
        <f t="shared" si="1"/>
        <v>0</v>
      </c>
      <c r="Y19" s="19"/>
      <c r="Z19" s="19"/>
      <c r="AA19" s="19"/>
      <c r="AB19" s="19"/>
      <c r="AC19" s="19"/>
      <c r="AD19" s="19"/>
    </row>
    <row r="20" spans="2:30" ht="12">
      <c r="B20" s="19"/>
      <c r="C20" s="19"/>
      <c r="D20" s="19"/>
      <c r="E20" s="19"/>
      <c r="F20" s="19"/>
      <c r="G20" s="19"/>
      <c r="H20" s="51"/>
      <c r="I20" s="52"/>
      <c r="J20" s="27"/>
      <c r="K20" s="19"/>
      <c r="L20" s="19"/>
      <c r="M20" s="19"/>
      <c r="N20" s="19"/>
      <c r="O20" s="19"/>
      <c r="P20" s="19"/>
      <c r="Q20" s="22"/>
      <c r="R20" s="19"/>
      <c r="S20" s="22">
        <f t="shared" si="0"/>
        <v>0</v>
      </c>
      <c r="T20" s="29"/>
      <c r="U20" s="28"/>
      <c r="V20" s="29"/>
      <c r="W20" s="28"/>
      <c r="X20" s="29">
        <f t="shared" si="1"/>
        <v>0</v>
      </c>
      <c r="Y20" s="19"/>
      <c r="Z20" s="19"/>
      <c r="AA20" s="19"/>
      <c r="AB20" s="19"/>
      <c r="AC20" s="19"/>
      <c r="AD20" s="19"/>
    </row>
    <row r="21" spans="2:30" ht="12">
      <c r="B21" s="19"/>
      <c r="C21" s="19"/>
      <c r="D21" s="19"/>
      <c r="E21" s="19"/>
      <c r="F21" s="19"/>
      <c r="G21" s="19"/>
      <c r="H21" s="51"/>
      <c r="I21" s="52"/>
      <c r="J21" s="27"/>
      <c r="K21" s="19"/>
      <c r="L21" s="19"/>
      <c r="M21" s="19"/>
      <c r="N21" s="19"/>
      <c r="O21" s="19"/>
      <c r="P21" s="19"/>
      <c r="Q21" s="22"/>
      <c r="R21" s="19"/>
      <c r="S21" s="22">
        <f>Q21</f>
        <v>0</v>
      </c>
      <c r="T21" s="68"/>
      <c r="U21" s="28"/>
      <c r="V21" s="29"/>
      <c r="W21" s="28"/>
      <c r="X21" s="29">
        <f>V21</f>
        <v>0</v>
      </c>
      <c r="Y21" s="19"/>
      <c r="Z21" s="19"/>
      <c r="AA21" s="19"/>
      <c r="AB21" s="19"/>
      <c r="AC21" s="19"/>
      <c r="AD21" s="19"/>
    </row>
    <row r="22" spans="2:30" ht="12">
      <c r="B22" s="19"/>
      <c r="C22" s="19"/>
      <c r="D22" s="19"/>
      <c r="E22" s="19"/>
      <c r="F22" s="19"/>
      <c r="G22" s="19"/>
      <c r="H22" s="51"/>
      <c r="I22" s="52"/>
      <c r="J22" s="27"/>
      <c r="K22" s="19"/>
      <c r="L22" s="19"/>
      <c r="M22" s="19"/>
      <c r="N22" s="19"/>
      <c r="O22" s="19"/>
      <c r="P22" s="19"/>
      <c r="Q22" s="22"/>
      <c r="R22" s="19"/>
      <c r="S22" s="22">
        <f>Q22</f>
        <v>0</v>
      </c>
      <c r="T22" s="68"/>
      <c r="U22" s="28"/>
      <c r="V22" s="29"/>
      <c r="W22" s="28"/>
      <c r="X22" s="29">
        <f>V22</f>
        <v>0</v>
      </c>
      <c r="Y22" s="19"/>
      <c r="Z22" s="19"/>
      <c r="AA22" s="19"/>
      <c r="AB22" s="19"/>
      <c r="AC22" s="19"/>
      <c r="AD22" s="19"/>
    </row>
    <row r="23" spans="2:30" ht="12">
      <c r="B23" s="67"/>
      <c r="C23" s="67"/>
      <c r="D23" s="67"/>
      <c r="E23" s="67"/>
      <c r="F23" s="67"/>
      <c r="G23" s="67"/>
      <c r="H23" s="54"/>
      <c r="I23" s="81">
        <f>I10+I11+I12</f>
        <v>40000000</v>
      </c>
      <c r="J23" s="82"/>
      <c r="K23" s="99">
        <f>SUM(K10:K19)</f>
        <v>14400000</v>
      </c>
      <c r="L23" s="84">
        <v>0</v>
      </c>
      <c r="M23" s="84">
        <v>0</v>
      </c>
      <c r="N23" s="84">
        <v>0</v>
      </c>
      <c r="O23" s="81">
        <f>SUM(O10:O19)</f>
        <v>14400000</v>
      </c>
      <c r="P23" s="84">
        <v>0</v>
      </c>
      <c r="Q23" s="81">
        <f>SUM(Q10:Q22)</f>
        <v>71013.69</v>
      </c>
      <c r="R23" s="81">
        <f aca="true" t="shared" si="2" ref="R23:AD23">SUM(R10:R19)</f>
        <v>0</v>
      </c>
      <c r="S23" s="81">
        <f>SUM(S10:S22)</f>
        <v>71013.69</v>
      </c>
      <c r="T23" s="81">
        <f t="shared" si="2"/>
        <v>0</v>
      </c>
      <c r="U23" s="81">
        <f t="shared" si="2"/>
        <v>0</v>
      </c>
      <c r="V23" s="81">
        <f>SUM(V10:V22)</f>
        <v>46553.42</v>
      </c>
      <c r="W23" s="81">
        <f t="shared" si="2"/>
        <v>0</v>
      </c>
      <c r="X23" s="81">
        <f>SUM(X10:X22)</f>
        <v>46553.42</v>
      </c>
      <c r="Y23" s="98">
        <f t="shared" si="2"/>
        <v>14400000</v>
      </c>
      <c r="Z23" s="81">
        <f t="shared" si="2"/>
        <v>0</v>
      </c>
      <c r="AA23" s="81">
        <f t="shared" si="2"/>
        <v>24460.270000000004</v>
      </c>
      <c r="AB23" s="81">
        <f t="shared" si="2"/>
        <v>0</v>
      </c>
      <c r="AC23" s="81">
        <f t="shared" si="2"/>
        <v>14424460.27</v>
      </c>
      <c r="AD23" s="81">
        <f t="shared" si="2"/>
        <v>0</v>
      </c>
    </row>
    <row r="24" spans="2:30" ht="48.75">
      <c r="B24" s="19">
        <v>2</v>
      </c>
      <c r="C24" s="66" t="s">
        <v>100</v>
      </c>
      <c r="D24" s="19"/>
      <c r="E24" s="66" t="s">
        <v>108</v>
      </c>
      <c r="F24" s="65">
        <v>11317000</v>
      </c>
      <c r="G24" s="66"/>
      <c r="H24" s="51" t="s">
        <v>101</v>
      </c>
      <c r="I24" s="74">
        <v>3076815.7</v>
      </c>
      <c r="J24" s="27"/>
      <c r="K24" s="65"/>
      <c r="L24" s="19"/>
      <c r="M24" s="19"/>
      <c r="N24" s="19"/>
      <c r="O24" s="65"/>
      <c r="P24" s="19"/>
      <c r="Q24" s="65">
        <v>498.17</v>
      </c>
      <c r="R24" s="65"/>
      <c r="S24" s="22">
        <f aca="true" t="shared" si="3" ref="S24:S35">Q24+R24</f>
        <v>498.17</v>
      </c>
      <c r="T24" s="68"/>
      <c r="U24" s="68"/>
      <c r="V24" s="68">
        <v>498.17</v>
      </c>
      <c r="W24" s="68"/>
      <c r="X24" s="68">
        <f>T24+V24</f>
        <v>498.17</v>
      </c>
      <c r="Y24" s="65">
        <f>K36-T36</f>
        <v>5865544.23</v>
      </c>
      <c r="Z24" s="65"/>
      <c r="AA24" s="65">
        <f>S36-V36</f>
        <v>498.16999999999996</v>
      </c>
      <c r="AB24" s="65"/>
      <c r="AC24" s="65">
        <f>Y24+AA24</f>
        <v>5866042.4</v>
      </c>
      <c r="AD24" s="65"/>
    </row>
    <row r="25" spans="2:30" ht="12">
      <c r="B25" s="19"/>
      <c r="C25" s="19"/>
      <c r="D25" s="19"/>
      <c r="E25" s="19"/>
      <c r="F25" s="19"/>
      <c r="G25" s="19"/>
      <c r="H25" s="51" t="s">
        <v>102</v>
      </c>
      <c r="I25" s="74">
        <v>2374640.07</v>
      </c>
      <c r="J25" s="27"/>
      <c r="K25" s="65"/>
      <c r="L25" s="19"/>
      <c r="M25" s="19"/>
      <c r="N25" s="19"/>
      <c r="O25" s="65"/>
      <c r="P25" s="19"/>
      <c r="Q25" s="65">
        <v>449.96</v>
      </c>
      <c r="R25" s="65"/>
      <c r="S25" s="22">
        <f t="shared" si="3"/>
        <v>449.96</v>
      </c>
      <c r="T25" s="68"/>
      <c r="U25" s="68"/>
      <c r="V25" s="68">
        <v>449.96</v>
      </c>
      <c r="W25" s="68"/>
      <c r="X25" s="68">
        <f>T25+V25</f>
        <v>449.96</v>
      </c>
      <c r="Y25" s="65"/>
      <c r="Z25" s="65"/>
      <c r="AA25" s="65"/>
      <c r="AB25" s="65"/>
      <c r="AC25" s="65"/>
      <c r="AD25" s="65"/>
    </row>
    <row r="26" spans="2:30" ht="12">
      <c r="B26" s="19"/>
      <c r="C26" s="19"/>
      <c r="D26" s="19"/>
      <c r="E26" s="19"/>
      <c r="F26" s="19"/>
      <c r="G26" s="19"/>
      <c r="H26" s="117" t="s">
        <v>125</v>
      </c>
      <c r="I26" s="74">
        <v>5865544.23</v>
      </c>
      <c r="J26" s="27"/>
      <c r="K26" s="65">
        <v>5865544.23</v>
      </c>
      <c r="L26" s="19"/>
      <c r="M26" s="19"/>
      <c r="N26" s="19"/>
      <c r="O26" s="65">
        <v>5865544.23</v>
      </c>
      <c r="P26" s="19"/>
      <c r="Q26" s="65">
        <v>498.17</v>
      </c>
      <c r="R26" s="65"/>
      <c r="S26" s="22">
        <f t="shared" si="3"/>
        <v>498.17</v>
      </c>
      <c r="T26" s="68"/>
      <c r="U26" s="68"/>
      <c r="V26" s="68"/>
      <c r="W26" s="68"/>
      <c r="X26" s="68">
        <f aca="true" t="shared" si="4" ref="X26:X35">T26+V26</f>
        <v>0</v>
      </c>
      <c r="Y26" s="65"/>
      <c r="Z26" s="65"/>
      <c r="AA26" s="65"/>
      <c r="AB26" s="65"/>
      <c r="AC26" s="65"/>
      <c r="AD26" s="65"/>
    </row>
    <row r="27" spans="2:30" ht="12">
      <c r="B27" s="19"/>
      <c r="C27" s="19"/>
      <c r="D27" s="19"/>
      <c r="E27" s="19"/>
      <c r="F27" s="19"/>
      <c r="G27" s="19"/>
      <c r="H27" s="51"/>
      <c r="I27" s="74"/>
      <c r="J27" s="27"/>
      <c r="K27" s="65"/>
      <c r="L27" s="19"/>
      <c r="M27" s="19"/>
      <c r="N27" s="19"/>
      <c r="O27" s="65"/>
      <c r="P27" s="19"/>
      <c r="Q27" s="65"/>
      <c r="R27" s="65"/>
      <c r="S27" s="22">
        <f t="shared" si="3"/>
        <v>0</v>
      </c>
      <c r="T27" s="68"/>
      <c r="U27" s="68"/>
      <c r="V27" s="68"/>
      <c r="W27" s="68"/>
      <c r="X27" s="68">
        <f t="shared" si="4"/>
        <v>0</v>
      </c>
      <c r="Y27" s="65"/>
      <c r="Z27" s="65"/>
      <c r="AA27" s="65"/>
      <c r="AB27" s="65"/>
      <c r="AC27" s="65"/>
      <c r="AD27" s="65"/>
    </row>
    <row r="28" spans="2:30" ht="12">
      <c r="B28" s="19"/>
      <c r="C28" s="19"/>
      <c r="D28" s="19"/>
      <c r="E28" s="19"/>
      <c r="F28" s="19"/>
      <c r="G28" s="19"/>
      <c r="H28" s="51"/>
      <c r="I28" s="74"/>
      <c r="J28" s="27"/>
      <c r="K28" s="65"/>
      <c r="L28" s="19"/>
      <c r="M28" s="19"/>
      <c r="N28" s="19"/>
      <c r="O28" s="65"/>
      <c r="P28" s="19"/>
      <c r="Q28" s="65"/>
      <c r="R28" s="65"/>
      <c r="S28" s="22">
        <f t="shared" si="3"/>
        <v>0</v>
      </c>
      <c r="T28" s="68"/>
      <c r="U28" s="68"/>
      <c r="V28" s="68"/>
      <c r="W28" s="68"/>
      <c r="X28" s="68">
        <f t="shared" si="4"/>
        <v>0</v>
      </c>
      <c r="Y28" s="65"/>
      <c r="Z28" s="65"/>
      <c r="AA28" s="65"/>
      <c r="AB28" s="65"/>
      <c r="AC28" s="65"/>
      <c r="AD28" s="65"/>
    </row>
    <row r="29" spans="2:30" ht="12">
      <c r="B29" s="19"/>
      <c r="C29" s="19"/>
      <c r="D29" s="19"/>
      <c r="E29" s="19"/>
      <c r="F29" s="19"/>
      <c r="G29" s="19"/>
      <c r="H29" s="51"/>
      <c r="I29" s="74"/>
      <c r="J29" s="27"/>
      <c r="K29" s="65"/>
      <c r="L29" s="19"/>
      <c r="M29" s="19"/>
      <c r="N29" s="19"/>
      <c r="O29" s="65"/>
      <c r="P29" s="19"/>
      <c r="Q29" s="65"/>
      <c r="R29" s="65"/>
      <c r="S29" s="65">
        <f t="shared" si="3"/>
        <v>0</v>
      </c>
      <c r="T29" s="68"/>
      <c r="U29" s="68"/>
      <c r="V29" s="68"/>
      <c r="W29" s="68"/>
      <c r="X29" s="68">
        <f t="shared" si="4"/>
        <v>0</v>
      </c>
      <c r="Y29" s="65"/>
      <c r="Z29" s="65"/>
      <c r="AA29" s="65"/>
      <c r="AB29" s="65"/>
      <c r="AC29" s="65"/>
      <c r="AD29" s="65"/>
    </row>
    <row r="30" spans="2:30" ht="12">
      <c r="B30" s="19"/>
      <c r="C30" s="19"/>
      <c r="D30" s="19"/>
      <c r="E30" s="19"/>
      <c r="F30" s="19"/>
      <c r="G30" s="19"/>
      <c r="H30" s="51"/>
      <c r="I30" s="74"/>
      <c r="J30" s="27"/>
      <c r="K30" s="65"/>
      <c r="L30" s="19"/>
      <c r="M30" s="19"/>
      <c r="N30" s="19"/>
      <c r="O30" s="65"/>
      <c r="P30" s="19"/>
      <c r="Q30" s="65"/>
      <c r="R30" s="65"/>
      <c r="S30" s="65">
        <f t="shared" si="3"/>
        <v>0</v>
      </c>
      <c r="T30" s="68"/>
      <c r="U30" s="68"/>
      <c r="V30" s="68"/>
      <c r="W30" s="68"/>
      <c r="X30" s="68">
        <f t="shared" si="4"/>
        <v>0</v>
      </c>
      <c r="Y30" s="65"/>
      <c r="Z30" s="65"/>
      <c r="AA30" s="65"/>
      <c r="AB30" s="65"/>
      <c r="AC30" s="65"/>
      <c r="AD30" s="65"/>
    </row>
    <row r="31" spans="2:30" ht="12">
      <c r="B31" s="19"/>
      <c r="C31" s="19"/>
      <c r="D31" s="19"/>
      <c r="E31" s="19"/>
      <c r="F31" s="19"/>
      <c r="G31" s="19"/>
      <c r="H31" s="51"/>
      <c r="I31" s="74"/>
      <c r="J31" s="27"/>
      <c r="K31" s="65"/>
      <c r="L31" s="19"/>
      <c r="M31" s="19"/>
      <c r="N31" s="19"/>
      <c r="O31" s="65"/>
      <c r="P31" s="19"/>
      <c r="Q31" s="65"/>
      <c r="R31" s="65"/>
      <c r="S31" s="65">
        <f t="shared" si="3"/>
        <v>0</v>
      </c>
      <c r="T31" s="68"/>
      <c r="U31" s="68"/>
      <c r="V31" s="68"/>
      <c r="W31" s="68"/>
      <c r="X31" s="68">
        <f t="shared" si="4"/>
        <v>0</v>
      </c>
      <c r="Y31" s="65"/>
      <c r="Z31" s="65"/>
      <c r="AA31" s="65"/>
      <c r="AB31" s="65"/>
      <c r="AC31" s="65"/>
      <c r="AD31" s="65"/>
    </row>
    <row r="32" spans="2:30" ht="12">
      <c r="B32" s="19"/>
      <c r="C32" s="19"/>
      <c r="D32" s="19"/>
      <c r="E32" s="19"/>
      <c r="F32" s="19"/>
      <c r="G32" s="19"/>
      <c r="H32" s="51"/>
      <c r="I32" s="74"/>
      <c r="J32" s="27"/>
      <c r="K32" s="65"/>
      <c r="L32" s="19"/>
      <c r="M32" s="19"/>
      <c r="N32" s="19"/>
      <c r="O32" s="65"/>
      <c r="P32" s="19"/>
      <c r="Q32" s="65"/>
      <c r="R32" s="65"/>
      <c r="S32" s="65">
        <f t="shared" si="3"/>
        <v>0</v>
      </c>
      <c r="T32" s="68"/>
      <c r="U32" s="68"/>
      <c r="V32" s="68"/>
      <c r="W32" s="68"/>
      <c r="X32" s="68">
        <f t="shared" si="4"/>
        <v>0</v>
      </c>
      <c r="Y32" s="65"/>
      <c r="Z32" s="65"/>
      <c r="AA32" s="65"/>
      <c r="AB32" s="65"/>
      <c r="AC32" s="65"/>
      <c r="AD32" s="65"/>
    </row>
    <row r="33" spans="2:30" ht="12">
      <c r="B33" s="19"/>
      <c r="C33" s="19"/>
      <c r="D33" s="19"/>
      <c r="E33" s="19"/>
      <c r="F33" s="19"/>
      <c r="G33" s="19"/>
      <c r="H33" s="51"/>
      <c r="I33" s="74"/>
      <c r="J33" s="27"/>
      <c r="K33" s="65"/>
      <c r="L33" s="19"/>
      <c r="M33" s="19"/>
      <c r="N33" s="19"/>
      <c r="O33" s="65"/>
      <c r="P33" s="19"/>
      <c r="Q33" s="65"/>
      <c r="R33" s="65"/>
      <c r="S33" s="65">
        <f t="shared" si="3"/>
        <v>0</v>
      </c>
      <c r="T33" s="68"/>
      <c r="U33" s="68"/>
      <c r="V33" s="68"/>
      <c r="W33" s="68"/>
      <c r="X33" s="68">
        <f t="shared" si="4"/>
        <v>0</v>
      </c>
      <c r="Y33" s="65"/>
      <c r="Z33" s="65"/>
      <c r="AA33" s="65"/>
      <c r="AB33" s="65"/>
      <c r="AC33" s="65"/>
      <c r="AD33" s="65"/>
    </row>
    <row r="34" spans="2:30" ht="12">
      <c r="B34" s="19"/>
      <c r="C34" s="19"/>
      <c r="D34" s="19"/>
      <c r="E34" s="19"/>
      <c r="F34" s="19"/>
      <c r="G34" s="19"/>
      <c r="H34" s="51"/>
      <c r="I34" s="74"/>
      <c r="J34" s="27"/>
      <c r="K34" s="65"/>
      <c r="L34" s="19"/>
      <c r="M34" s="19"/>
      <c r="N34" s="19"/>
      <c r="O34" s="65"/>
      <c r="P34" s="19"/>
      <c r="Q34" s="65"/>
      <c r="R34" s="65"/>
      <c r="S34" s="65">
        <f t="shared" si="3"/>
        <v>0</v>
      </c>
      <c r="T34" s="68"/>
      <c r="U34" s="68"/>
      <c r="V34" s="68"/>
      <c r="W34" s="68"/>
      <c r="X34" s="68">
        <f t="shared" si="4"/>
        <v>0</v>
      </c>
      <c r="Y34" s="65"/>
      <c r="Z34" s="65"/>
      <c r="AA34" s="65"/>
      <c r="AB34" s="65"/>
      <c r="AC34" s="65"/>
      <c r="AD34" s="65"/>
    </row>
    <row r="35" spans="2:30" ht="12">
      <c r="B35" s="19"/>
      <c r="C35" s="19"/>
      <c r="D35" s="19"/>
      <c r="E35" s="19"/>
      <c r="F35" s="19"/>
      <c r="G35" s="19"/>
      <c r="H35" s="51"/>
      <c r="I35" s="74"/>
      <c r="J35" s="27"/>
      <c r="K35" s="65"/>
      <c r="L35" s="19"/>
      <c r="M35" s="19"/>
      <c r="N35" s="19"/>
      <c r="O35" s="65"/>
      <c r="P35" s="19"/>
      <c r="Q35" s="65"/>
      <c r="R35" s="65"/>
      <c r="S35" s="65">
        <f t="shared" si="3"/>
        <v>0</v>
      </c>
      <c r="T35" s="68"/>
      <c r="U35" s="68"/>
      <c r="V35" s="68"/>
      <c r="W35" s="68"/>
      <c r="X35" s="68">
        <f t="shared" si="4"/>
        <v>0</v>
      </c>
      <c r="Y35" s="65"/>
      <c r="Z35" s="65"/>
      <c r="AA35" s="65"/>
      <c r="AB35" s="65"/>
      <c r="AC35" s="65"/>
      <c r="AD35" s="65"/>
    </row>
    <row r="36" spans="2:30" ht="12">
      <c r="B36" s="67"/>
      <c r="C36" s="67"/>
      <c r="D36" s="67"/>
      <c r="E36" s="67"/>
      <c r="F36" s="67"/>
      <c r="G36" s="67"/>
      <c r="H36" s="54"/>
      <c r="I36" s="69">
        <f>I24+I25+I33+I27+I28+I29+I30+I26</f>
        <v>11317000</v>
      </c>
      <c r="J36" s="67"/>
      <c r="K36" s="69">
        <f>SUM(K24:K33)</f>
        <v>5865544.23</v>
      </c>
      <c r="L36" s="84">
        <v>0</v>
      </c>
      <c r="M36" s="84">
        <v>0</v>
      </c>
      <c r="N36" s="84">
        <v>0</v>
      </c>
      <c r="O36" s="69">
        <f>SUM(O24:O33)</f>
        <v>5865544.23</v>
      </c>
      <c r="P36" s="84">
        <v>0</v>
      </c>
      <c r="Q36" s="81">
        <f>SUM(Q24:Q35)</f>
        <v>1446.3</v>
      </c>
      <c r="R36" s="84">
        <v>0</v>
      </c>
      <c r="S36" s="81">
        <f>SUM(S24:S35)</f>
        <v>1446.3</v>
      </c>
      <c r="T36" s="69">
        <f aca="true" t="shared" si="5" ref="T36:Y36">SUM(T24:T33)</f>
        <v>0</v>
      </c>
      <c r="U36" s="69">
        <f t="shared" si="5"/>
        <v>0</v>
      </c>
      <c r="V36" s="69">
        <f>SUM(V24:V35)</f>
        <v>948.13</v>
      </c>
      <c r="W36" s="69">
        <f t="shared" si="5"/>
        <v>0</v>
      </c>
      <c r="X36" s="69">
        <f>SUM(X24:X35)</f>
        <v>948.13</v>
      </c>
      <c r="Y36" s="98">
        <f t="shared" si="5"/>
        <v>5865544.23</v>
      </c>
      <c r="Z36" s="84">
        <v>0</v>
      </c>
      <c r="AA36" s="69">
        <f>SUM(AA24:AA33)</f>
        <v>498.16999999999996</v>
      </c>
      <c r="AB36" s="84">
        <v>0</v>
      </c>
      <c r="AC36" s="81">
        <f>SUM(AC24:AC33)</f>
        <v>5866042.4</v>
      </c>
      <c r="AD36" s="84">
        <v>0</v>
      </c>
    </row>
    <row r="37" spans="2:30" ht="39">
      <c r="B37" s="19">
        <v>3</v>
      </c>
      <c r="C37" s="66" t="s">
        <v>104</v>
      </c>
      <c r="D37" s="19"/>
      <c r="E37" s="66" t="s">
        <v>94</v>
      </c>
      <c r="F37" s="65">
        <v>40431000</v>
      </c>
      <c r="G37" s="66" t="s">
        <v>93</v>
      </c>
      <c r="H37" s="51" t="s">
        <v>112</v>
      </c>
      <c r="I37" s="74">
        <v>300000</v>
      </c>
      <c r="J37" s="27"/>
      <c r="K37" s="65"/>
      <c r="L37" s="19"/>
      <c r="M37" s="19"/>
      <c r="N37" s="19"/>
      <c r="O37" s="65"/>
      <c r="P37" s="19"/>
      <c r="Q37" s="22">
        <v>34083.86</v>
      </c>
      <c r="R37" s="22"/>
      <c r="S37" s="22">
        <f>Q37+R37</f>
        <v>34083.86</v>
      </c>
      <c r="T37" s="29"/>
      <c r="U37" s="28"/>
      <c r="V37" s="28">
        <v>34083.86</v>
      </c>
      <c r="W37" s="28"/>
      <c r="X37" s="29">
        <f>T37+V37</f>
        <v>34083.86</v>
      </c>
      <c r="Y37" s="65">
        <f>O50-T50</f>
        <v>20065500</v>
      </c>
      <c r="Z37" s="19"/>
      <c r="AA37" s="65">
        <f>Q50-V50</f>
        <v>34083.86</v>
      </c>
      <c r="AB37" s="19"/>
      <c r="AC37" s="65">
        <f>Y37+AA37</f>
        <v>20099583.86</v>
      </c>
      <c r="AD37" s="19"/>
    </row>
    <row r="38" spans="2:30" ht="12">
      <c r="B38" s="19"/>
      <c r="C38" s="19"/>
      <c r="D38" s="19"/>
      <c r="E38" s="19"/>
      <c r="F38" s="19"/>
      <c r="G38" s="19"/>
      <c r="H38" s="51" t="s">
        <v>105</v>
      </c>
      <c r="I38" s="74">
        <v>20065500</v>
      </c>
      <c r="J38" s="27"/>
      <c r="K38" s="65"/>
      <c r="L38" s="19"/>
      <c r="M38" s="19"/>
      <c r="N38" s="19"/>
      <c r="O38" s="65"/>
      <c r="P38" s="19"/>
      <c r="Q38" s="22">
        <v>30785.42</v>
      </c>
      <c r="R38" s="22"/>
      <c r="S38" s="22">
        <f aca="true" t="shared" si="6" ref="S38:S47">Q38+R38</f>
        <v>30785.42</v>
      </c>
      <c r="T38" s="115"/>
      <c r="U38" s="28"/>
      <c r="V38" s="29">
        <v>30785.42</v>
      </c>
      <c r="W38" s="28"/>
      <c r="X38" s="29">
        <f aca="true" t="shared" si="7" ref="X38:X47">T38+V38</f>
        <v>30785.42</v>
      </c>
      <c r="Y38" s="19"/>
      <c r="Z38" s="19"/>
      <c r="AA38" s="19"/>
      <c r="AB38" s="19"/>
      <c r="AC38" s="19"/>
      <c r="AD38" s="19"/>
    </row>
    <row r="39" spans="2:30" ht="12">
      <c r="B39" s="19"/>
      <c r="C39" s="19"/>
      <c r="D39" s="19"/>
      <c r="E39" s="19"/>
      <c r="F39" s="19"/>
      <c r="G39" s="19"/>
      <c r="H39" s="117" t="s">
        <v>126</v>
      </c>
      <c r="I39" s="74">
        <v>20065500</v>
      </c>
      <c r="J39" s="27"/>
      <c r="K39" s="65">
        <v>20065500</v>
      </c>
      <c r="L39" s="19"/>
      <c r="M39" s="19"/>
      <c r="N39" s="19"/>
      <c r="O39" s="65">
        <v>20065500</v>
      </c>
      <c r="P39" s="19"/>
      <c r="Q39" s="22">
        <v>34083.86</v>
      </c>
      <c r="R39" s="22"/>
      <c r="S39" s="22">
        <f t="shared" si="6"/>
        <v>34083.86</v>
      </c>
      <c r="T39" s="115"/>
      <c r="U39" s="28"/>
      <c r="V39" s="29"/>
      <c r="W39" s="28"/>
      <c r="X39" s="29">
        <f t="shared" si="7"/>
        <v>0</v>
      </c>
      <c r="Y39" s="19"/>
      <c r="Z39" s="19"/>
      <c r="AA39" s="19"/>
      <c r="AB39" s="19"/>
      <c r="AC39" s="19"/>
      <c r="AD39" s="19"/>
    </row>
    <row r="40" spans="2:30" ht="12">
      <c r="B40" s="19"/>
      <c r="C40" s="19"/>
      <c r="D40" s="19"/>
      <c r="E40" s="19"/>
      <c r="F40" s="19"/>
      <c r="G40" s="19"/>
      <c r="H40" s="51"/>
      <c r="I40" s="74"/>
      <c r="J40" s="27"/>
      <c r="K40" s="65"/>
      <c r="L40" s="19"/>
      <c r="M40" s="19"/>
      <c r="N40" s="19"/>
      <c r="O40" s="19"/>
      <c r="P40" s="19"/>
      <c r="Q40" s="22"/>
      <c r="R40" s="22"/>
      <c r="S40" s="22">
        <f t="shared" si="6"/>
        <v>0</v>
      </c>
      <c r="T40" s="29"/>
      <c r="U40" s="28"/>
      <c r="V40" s="29"/>
      <c r="W40" s="28"/>
      <c r="X40" s="29">
        <f t="shared" si="7"/>
        <v>0</v>
      </c>
      <c r="Y40" s="19"/>
      <c r="Z40" s="19"/>
      <c r="AA40" s="19"/>
      <c r="AB40" s="19"/>
      <c r="AC40" s="19"/>
      <c r="AD40" s="19"/>
    </row>
    <row r="41" spans="2:30" ht="12">
      <c r="B41" s="19"/>
      <c r="C41" s="19"/>
      <c r="D41" s="19"/>
      <c r="E41" s="19"/>
      <c r="F41" s="19"/>
      <c r="G41" s="19"/>
      <c r="H41" s="51"/>
      <c r="I41" s="74"/>
      <c r="J41" s="27"/>
      <c r="K41" s="65"/>
      <c r="L41" s="19"/>
      <c r="M41" s="19"/>
      <c r="N41" s="19"/>
      <c r="O41" s="19"/>
      <c r="P41" s="19"/>
      <c r="Q41" s="22"/>
      <c r="R41" s="22"/>
      <c r="S41" s="22">
        <f t="shared" si="6"/>
        <v>0</v>
      </c>
      <c r="T41" s="29"/>
      <c r="U41" s="28"/>
      <c r="V41" s="29"/>
      <c r="W41" s="28"/>
      <c r="X41" s="29">
        <f t="shared" si="7"/>
        <v>0</v>
      </c>
      <c r="Y41" s="19"/>
      <c r="Z41" s="19"/>
      <c r="AA41" s="19"/>
      <c r="AB41" s="19"/>
      <c r="AC41" s="19"/>
      <c r="AD41" s="19"/>
    </row>
    <row r="42" spans="2:30" ht="12">
      <c r="B42" s="19"/>
      <c r="C42" s="19"/>
      <c r="D42" s="19"/>
      <c r="E42" s="19"/>
      <c r="F42" s="19"/>
      <c r="G42" s="19"/>
      <c r="H42" s="51"/>
      <c r="I42" s="74"/>
      <c r="J42" s="27"/>
      <c r="K42" s="65"/>
      <c r="L42" s="19"/>
      <c r="M42" s="19"/>
      <c r="N42" s="19"/>
      <c r="O42" s="19"/>
      <c r="P42" s="19"/>
      <c r="Q42" s="22"/>
      <c r="R42" s="22"/>
      <c r="S42" s="22">
        <f t="shared" si="6"/>
        <v>0</v>
      </c>
      <c r="T42" s="29"/>
      <c r="U42" s="28"/>
      <c r="V42" s="29"/>
      <c r="W42" s="28"/>
      <c r="X42" s="29">
        <f t="shared" si="7"/>
        <v>0</v>
      </c>
      <c r="Y42" s="19"/>
      <c r="Z42" s="19"/>
      <c r="AA42" s="19"/>
      <c r="AB42" s="19"/>
      <c r="AC42" s="19"/>
      <c r="AD42" s="19"/>
    </row>
    <row r="43" spans="2:30" ht="12">
      <c r="B43" s="19"/>
      <c r="C43" s="19"/>
      <c r="D43" s="19"/>
      <c r="E43" s="19"/>
      <c r="F43" s="19"/>
      <c r="G43" s="19"/>
      <c r="H43" s="51"/>
      <c r="I43" s="74"/>
      <c r="J43" s="27"/>
      <c r="K43" s="65"/>
      <c r="L43" s="19"/>
      <c r="M43" s="19"/>
      <c r="N43" s="19"/>
      <c r="O43" s="19"/>
      <c r="P43" s="19"/>
      <c r="Q43" s="22"/>
      <c r="R43" s="22"/>
      <c r="S43" s="22">
        <f t="shared" si="6"/>
        <v>0</v>
      </c>
      <c r="T43" s="29"/>
      <c r="U43" s="28"/>
      <c r="V43" s="29"/>
      <c r="W43" s="29"/>
      <c r="X43" s="29">
        <f t="shared" si="7"/>
        <v>0</v>
      </c>
      <c r="Y43" s="19"/>
      <c r="Z43" s="19"/>
      <c r="AA43" s="19"/>
      <c r="AB43" s="19"/>
      <c r="AC43" s="19"/>
      <c r="AD43" s="19"/>
    </row>
    <row r="44" spans="2:30" ht="12">
      <c r="B44" s="19"/>
      <c r="C44" s="19"/>
      <c r="D44" s="19"/>
      <c r="E44" s="19"/>
      <c r="F44" s="19"/>
      <c r="G44" s="19"/>
      <c r="H44" s="51"/>
      <c r="I44" s="74"/>
      <c r="J44" s="27"/>
      <c r="K44" s="65"/>
      <c r="L44" s="19"/>
      <c r="M44" s="19"/>
      <c r="N44" s="19"/>
      <c r="O44" s="19"/>
      <c r="P44" s="19"/>
      <c r="Q44" s="22"/>
      <c r="R44" s="22"/>
      <c r="S44" s="22">
        <f t="shared" si="6"/>
        <v>0</v>
      </c>
      <c r="T44" s="29"/>
      <c r="U44" s="28"/>
      <c r="V44" s="29"/>
      <c r="W44" s="28"/>
      <c r="X44" s="29">
        <f t="shared" si="7"/>
        <v>0</v>
      </c>
      <c r="Y44" s="19"/>
      <c r="Z44" s="19"/>
      <c r="AA44" s="19"/>
      <c r="AB44" s="19"/>
      <c r="AC44" s="19"/>
      <c r="AD44" s="19"/>
    </row>
    <row r="45" spans="2:30" ht="12">
      <c r="B45" s="19"/>
      <c r="C45" s="19"/>
      <c r="D45" s="19"/>
      <c r="E45" s="19"/>
      <c r="F45" s="19"/>
      <c r="G45" s="19"/>
      <c r="H45" s="51"/>
      <c r="I45" s="74"/>
      <c r="J45" s="27"/>
      <c r="K45" s="65"/>
      <c r="L45" s="19"/>
      <c r="M45" s="19"/>
      <c r="N45" s="19"/>
      <c r="O45" s="19"/>
      <c r="P45" s="19"/>
      <c r="Q45" s="22"/>
      <c r="R45" s="22"/>
      <c r="S45" s="22">
        <f t="shared" si="6"/>
        <v>0</v>
      </c>
      <c r="T45" s="28"/>
      <c r="U45" s="28"/>
      <c r="V45" s="29"/>
      <c r="W45" s="28"/>
      <c r="X45" s="29">
        <f t="shared" si="7"/>
        <v>0</v>
      </c>
      <c r="Y45" s="19"/>
      <c r="Z45" s="19"/>
      <c r="AA45" s="19"/>
      <c r="AB45" s="19"/>
      <c r="AC45" s="19"/>
      <c r="AD45" s="19"/>
    </row>
    <row r="46" spans="2:30" ht="12">
      <c r="B46" s="19"/>
      <c r="C46" s="19"/>
      <c r="D46" s="19"/>
      <c r="E46" s="19"/>
      <c r="F46" s="19"/>
      <c r="G46" s="19"/>
      <c r="H46" s="51"/>
      <c r="I46" s="74"/>
      <c r="J46" s="27"/>
      <c r="K46" s="65"/>
      <c r="L46" s="19"/>
      <c r="M46" s="19"/>
      <c r="N46" s="19"/>
      <c r="O46" s="19"/>
      <c r="P46" s="19"/>
      <c r="Q46" s="22"/>
      <c r="R46" s="22"/>
      <c r="S46" s="22">
        <f t="shared" si="6"/>
        <v>0</v>
      </c>
      <c r="T46" s="28"/>
      <c r="U46" s="28"/>
      <c r="V46" s="29"/>
      <c r="W46" s="28"/>
      <c r="X46" s="29">
        <f t="shared" si="7"/>
        <v>0</v>
      </c>
      <c r="Y46" s="19"/>
      <c r="Z46" s="19"/>
      <c r="AA46" s="19"/>
      <c r="AB46" s="19"/>
      <c r="AC46" s="19"/>
      <c r="AD46" s="19"/>
    </row>
    <row r="47" spans="2:30" ht="12">
      <c r="B47" s="19"/>
      <c r="C47" s="19"/>
      <c r="D47" s="19"/>
      <c r="E47" s="19"/>
      <c r="F47" s="19"/>
      <c r="G47" s="19"/>
      <c r="H47" s="51"/>
      <c r="I47" s="74"/>
      <c r="J47" s="27"/>
      <c r="K47" s="65"/>
      <c r="L47" s="19"/>
      <c r="M47" s="19"/>
      <c r="N47" s="19"/>
      <c r="O47" s="19"/>
      <c r="P47" s="19"/>
      <c r="Q47" s="22"/>
      <c r="R47" s="22"/>
      <c r="S47" s="22">
        <f t="shared" si="6"/>
        <v>0</v>
      </c>
      <c r="T47" s="28"/>
      <c r="U47" s="28"/>
      <c r="V47" s="29"/>
      <c r="W47" s="28"/>
      <c r="X47" s="29">
        <f t="shared" si="7"/>
        <v>0</v>
      </c>
      <c r="Y47" s="19"/>
      <c r="Z47" s="19"/>
      <c r="AA47" s="19"/>
      <c r="AB47" s="19"/>
      <c r="AC47" s="19"/>
      <c r="AD47" s="19"/>
    </row>
    <row r="48" spans="2:30" ht="12">
      <c r="B48" s="19"/>
      <c r="C48" s="19"/>
      <c r="D48" s="19"/>
      <c r="E48" s="19"/>
      <c r="F48" s="19"/>
      <c r="G48" s="19"/>
      <c r="H48" s="51"/>
      <c r="I48" s="74"/>
      <c r="J48" s="27"/>
      <c r="K48" s="65"/>
      <c r="L48" s="19"/>
      <c r="M48" s="19"/>
      <c r="N48" s="19"/>
      <c r="O48" s="19"/>
      <c r="P48" s="19"/>
      <c r="Q48" s="22"/>
      <c r="R48" s="22"/>
      <c r="S48" s="22">
        <f>Q48</f>
        <v>0</v>
      </c>
      <c r="T48" s="28"/>
      <c r="U48" s="28"/>
      <c r="V48" s="29"/>
      <c r="W48" s="28"/>
      <c r="X48" s="29">
        <f>V48</f>
        <v>0</v>
      </c>
      <c r="Y48" s="19"/>
      <c r="Z48" s="19"/>
      <c r="AA48" s="19"/>
      <c r="AB48" s="19"/>
      <c r="AC48" s="19"/>
      <c r="AD48" s="19"/>
    </row>
    <row r="49" spans="2:30" ht="12">
      <c r="B49" s="19"/>
      <c r="C49" s="19"/>
      <c r="D49" s="19"/>
      <c r="E49" s="19"/>
      <c r="F49" s="19"/>
      <c r="G49" s="19"/>
      <c r="H49" s="51"/>
      <c r="I49" s="74"/>
      <c r="J49" s="27"/>
      <c r="K49" s="65"/>
      <c r="L49" s="19"/>
      <c r="M49" s="19"/>
      <c r="N49" s="19"/>
      <c r="O49" s="19"/>
      <c r="P49" s="19"/>
      <c r="Q49" s="22"/>
      <c r="R49" s="22"/>
      <c r="S49" s="22"/>
      <c r="T49" s="28"/>
      <c r="U49" s="28"/>
      <c r="V49" s="29"/>
      <c r="W49" s="28"/>
      <c r="X49" s="29">
        <f>V49</f>
        <v>0</v>
      </c>
      <c r="Y49" s="19"/>
      <c r="Z49" s="19"/>
      <c r="AA49" s="19"/>
      <c r="AB49" s="19"/>
      <c r="AC49" s="19"/>
      <c r="AD49" s="19"/>
    </row>
    <row r="50" spans="2:30" ht="12">
      <c r="B50" s="67"/>
      <c r="C50" s="67"/>
      <c r="D50" s="67"/>
      <c r="E50" s="67"/>
      <c r="F50" s="67"/>
      <c r="G50" s="67"/>
      <c r="H50" s="54"/>
      <c r="I50" s="69">
        <f>SUM(I37:I49)</f>
        <v>40431000</v>
      </c>
      <c r="J50" s="69">
        <f aca="true" t="shared" si="8" ref="J50:AD50">SUM(J37:J49)</f>
        <v>0</v>
      </c>
      <c r="K50" s="100">
        <f t="shared" si="8"/>
        <v>20065500</v>
      </c>
      <c r="L50" s="69">
        <f t="shared" si="8"/>
        <v>0</v>
      </c>
      <c r="M50" s="69">
        <f t="shared" si="8"/>
        <v>0</v>
      </c>
      <c r="N50" s="69">
        <f t="shared" si="8"/>
        <v>0</v>
      </c>
      <c r="O50" s="69">
        <f t="shared" si="8"/>
        <v>20065500</v>
      </c>
      <c r="P50" s="69">
        <f t="shared" si="8"/>
        <v>0</v>
      </c>
      <c r="Q50" s="69">
        <f>SUM(Q37:Q49)</f>
        <v>98953.14</v>
      </c>
      <c r="R50" s="69">
        <f t="shared" si="8"/>
        <v>0</v>
      </c>
      <c r="S50" s="69">
        <f>SUM(S37:S49)</f>
        <v>98953.14</v>
      </c>
      <c r="T50" s="69">
        <f t="shared" si="8"/>
        <v>0</v>
      </c>
      <c r="U50" s="69">
        <f t="shared" si="8"/>
        <v>0</v>
      </c>
      <c r="V50" s="69">
        <f>SUM(V37:V49)</f>
        <v>64869.28</v>
      </c>
      <c r="W50" s="69"/>
      <c r="X50" s="69">
        <f>SUM(X37:X49)</f>
        <v>64869.28</v>
      </c>
      <c r="Y50" s="97">
        <f t="shared" si="8"/>
        <v>20065500</v>
      </c>
      <c r="Z50" s="69">
        <f t="shared" si="8"/>
        <v>0</v>
      </c>
      <c r="AA50" s="69">
        <f t="shared" si="8"/>
        <v>34083.86</v>
      </c>
      <c r="AB50" s="69">
        <f t="shared" si="8"/>
        <v>0</v>
      </c>
      <c r="AC50" s="69">
        <f t="shared" si="8"/>
        <v>20099583.86</v>
      </c>
      <c r="AD50" s="69">
        <f t="shared" si="8"/>
        <v>0</v>
      </c>
    </row>
    <row r="51" spans="2:30" ht="29.25">
      <c r="B51" s="19">
        <v>4</v>
      </c>
      <c r="C51" s="66" t="s">
        <v>107</v>
      </c>
      <c r="D51" s="19"/>
      <c r="E51" s="66" t="s">
        <v>94</v>
      </c>
      <c r="F51" s="65">
        <v>45000000</v>
      </c>
      <c r="G51" s="19">
        <v>0.1</v>
      </c>
      <c r="H51" s="51" t="s">
        <v>101</v>
      </c>
      <c r="I51" s="74">
        <v>3600000</v>
      </c>
      <c r="J51" s="27"/>
      <c r="K51" s="65"/>
      <c r="L51" s="19"/>
      <c r="M51" s="19"/>
      <c r="N51" s="19"/>
      <c r="O51" s="19"/>
      <c r="P51" s="19"/>
      <c r="Q51" s="22">
        <v>2072.33</v>
      </c>
      <c r="R51" s="22"/>
      <c r="S51" s="22">
        <f>Q51+R51</f>
        <v>2072.33</v>
      </c>
      <c r="T51" s="29"/>
      <c r="U51" s="28"/>
      <c r="V51" s="28">
        <v>2072.33</v>
      </c>
      <c r="W51" s="28"/>
      <c r="X51" s="29">
        <f aca="true" t="shared" si="9" ref="X51:X63">T51+V51</f>
        <v>2072.33</v>
      </c>
      <c r="Y51" s="65">
        <f>O64-T64</f>
        <v>24400000</v>
      </c>
      <c r="Z51" s="40"/>
      <c r="AA51" s="65">
        <f>Q64-V64</f>
        <v>2072.33</v>
      </c>
      <c r="AB51" s="40"/>
      <c r="AC51" s="65">
        <f>Y51+AA51</f>
        <v>24402072.33</v>
      </c>
      <c r="AD51" s="19"/>
    </row>
    <row r="52" spans="2:30" ht="12">
      <c r="B52" s="19"/>
      <c r="C52" s="19"/>
      <c r="D52" s="19"/>
      <c r="E52" s="19"/>
      <c r="F52" s="19"/>
      <c r="G52" s="19"/>
      <c r="H52" s="51" t="s">
        <v>102</v>
      </c>
      <c r="I52" s="74">
        <v>15800000</v>
      </c>
      <c r="J52" s="27"/>
      <c r="K52" s="65"/>
      <c r="L52" s="19"/>
      <c r="M52" s="19"/>
      <c r="N52" s="19"/>
      <c r="O52" s="65"/>
      <c r="P52" s="19"/>
      <c r="Q52" s="22">
        <v>1871.78</v>
      </c>
      <c r="R52" s="22"/>
      <c r="S52" s="22">
        <f aca="true" t="shared" si="10" ref="S52:S61">Q52+R52</f>
        <v>1871.78</v>
      </c>
      <c r="T52" s="29"/>
      <c r="U52" s="28"/>
      <c r="V52" s="29">
        <v>1871.78</v>
      </c>
      <c r="W52" s="28"/>
      <c r="X52" s="29">
        <f t="shared" si="9"/>
        <v>1871.78</v>
      </c>
      <c r="Y52" s="19"/>
      <c r="Z52" s="19"/>
      <c r="AA52" s="19"/>
      <c r="AB52" s="19"/>
      <c r="AC52" s="19"/>
      <c r="AD52" s="19"/>
    </row>
    <row r="53" spans="2:30" ht="12">
      <c r="B53" s="19"/>
      <c r="C53" s="19"/>
      <c r="D53" s="19"/>
      <c r="E53" s="19"/>
      <c r="F53" s="19"/>
      <c r="G53" s="19"/>
      <c r="H53" s="51" t="s">
        <v>103</v>
      </c>
      <c r="I53" s="74">
        <v>1200000</v>
      </c>
      <c r="J53" s="27"/>
      <c r="K53" s="65"/>
      <c r="L53" s="19"/>
      <c r="M53" s="19"/>
      <c r="N53" s="19"/>
      <c r="O53" s="65"/>
      <c r="P53" s="19"/>
      <c r="Q53" s="22">
        <v>2072.33</v>
      </c>
      <c r="R53" s="22"/>
      <c r="S53" s="22">
        <f t="shared" si="10"/>
        <v>2072.33</v>
      </c>
      <c r="T53" s="29"/>
      <c r="U53" s="28"/>
      <c r="V53" s="52"/>
      <c r="W53" s="28"/>
      <c r="X53" s="29">
        <f t="shared" si="9"/>
        <v>0</v>
      </c>
      <c r="Y53" s="19"/>
      <c r="Z53" s="19"/>
      <c r="AA53" s="19"/>
      <c r="AB53" s="19"/>
      <c r="AC53" s="19"/>
      <c r="AD53" s="19"/>
    </row>
    <row r="54" spans="2:30" ht="12">
      <c r="B54" s="19"/>
      <c r="C54" s="19"/>
      <c r="D54" s="19"/>
      <c r="E54" s="19"/>
      <c r="F54" s="19"/>
      <c r="G54" s="19"/>
      <c r="H54" s="117" t="s">
        <v>127</v>
      </c>
      <c r="I54" s="74">
        <v>24400000</v>
      </c>
      <c r="J54" s="27"/>
      <c r="K54" s="65">
        <v>24400000</v>
      </c>
      <c r="L54" s="19"/>
      <c r="M54" s="19"/>
      <c r="N54" s="19"/>
      <c r="O54" s="65">
        <v>24400000</v>
      </c>
      <c r="P54" s="19"/>
      <c r="Q54" s="22"/>
      <c r="R54" s="22"/>
      <c r="S54" s="22">
        <f t="shared" si="10"/>
        <v>0</v>
      </c>
      <c r="T54" s="29"/>
      <c r="U54" s="28"/>
      <c r="V54" s="29"/>
      <c r="W54" s="28"/>
      <c r="X54" s="29">
        <f t="shared" si="9"/>
        <v>0</v>
      </c>
      <c r="Y54" s="19"/>
      <c r="Z54" s="19"/>
      <c r="AA54" s="19"/>
      <c r="AB54" s="19"/>
      <c r="AC54" s="19"/>
      <c r="AD54" s="19"/>
    </row>
    <row r="55" spans="2:30" ht="12">
      <c r="B55" s="19"/>
      <c r="C55" s="19"/>
      <c r="D55" s="19"/>
      <c r="E55" s="19"/>
      <c r="F55" s="19"/>
      <c r="G55" s="19"/>
      <c r="H55" s="51"/>
      <c r="I55" s="74"/>
      <c r="J55" s="27"/>
      <c r="K55" s="65"/>
      <c r="L55" s="19"/>
      <c r="M55" s="19"/>
      <c r="N55" s="19"/>
      <c r="O55" s="65"/>
      <c r="P55" s="19"/>
      <c r="Q55" s="22"/>
      <c r="R55" s="22"/>
      <c r="S55" s="22">
        <f t="shared" si="10"/>
        <v>0</v>
      </c>
      <c r="T55" s="29"/>
      <c r="U55" s="28"/>
      <c r="V55" s="29"/>
      <c r="W55" s="28"/>
      <c r="X55" s="29">
        <f t="shared" si="9"/>
        <v>0</v>
      </c>
      <c r="Y55" s="19"/>
      <c r="Z55" s="19"/>
      <c r="AA55" s="19"/>
      <c r="AB55" s="19"/>
      <c r="AC55" s="19"/>
      <c r="AD55" s="19"/>
    </row>
    <row r="56" spans="2:30" ht="12">
      <c r="B56" s="19"/>
      <c r="C56" s="19"/>
      <c r="D56" s="19"/>
      <c r="E56" s="19"/>
      <c r="F56" s="19"/>
      <c r="G56" s="19"/>
      <c r="H56" s="51"/>
      <c r="I56" s="74"/>
      <c r="J56" s="27"/>
      <c r="K56" s="65"/>
      <c r="L56" s="19"/>
      <c r="M56" s="19"/>
      <c r="N56" s="19"/>
      <c r="O56" s="65"/>
      <c r="P56" s="19"/>
      <c r="Q56" s="22"/>
      <c r="R56" s="22"/>
      <c r="S56" s="22">
        <f t="shared" si="10"/>
        <v>0</v>
      </c>
      <c r="T56" s="29"/>
      <c r="U56" s="28"/>
      <c r="V56" s="29"/>
      <c r="W56" s="28"/>
      <c r="X56" s="29">
        <f t="shared" si="9"/>
        <v>0</v>
      </c>
      <c r="Y56" s="19"/>
      <c r="Z56" s="19"/>
      <c r="AA56" s="19"/>
      <c r="AB56" s="19"/>
      <c r="AC56" s="19"/>
      <c r="AD56" s="19"/>
    </row>
    <row r="57" spans="2:30" ht="12">
      <c r="B57" s="19"/>
      <c r="C57" s="19"/>
      <c r="D57" s="19"/>
      <c r="E57" s="19"/>
      <c r="F57" s="19"/>
      <c r="G57" s="19"/>
      <c r="H57" s="51"/>
      <c r="I57" s="74"/>
      <c r="J57" s="27"/>
      <c r="K57" s="65"/>
      <c r="L57" s="19"/>
      <c r="M57" s="19"/>
      <c r="N57" s="19"/>
      <c r="O57" s="65"/>
      <c r="P57" s="19"/>
      <c r="Q57" s="22"/>
      <c r="R57" s="22"/>
      <c r="S57" s="22">
        <f t="shared" si="10"/>
        <v>0</v>
      </c>
      <c r="T57" s="29"/>
      <c r="U57" s="28"/>
      <c r="V57" s="29"/>
      <c r="W57" s="28"/>
      <c r="X57" s="29">
        <f t="shared" si="9"/>
        <v>0</v>
      </c>
      <c r="Y57" s="19"/>
      <c r="Z57" s="19"/>
      <c r="AA57" s="19"/>
      <c r="AB57" s="19"/>
      <c r="AC57" s="19"/>
      <c r="AD57" s="19"/>
    </row>
    <row r="58" spans="2:30" ht="12">
      <c r="B58" s="19"/>
      <c r="C58" s="19"/>
      <c r="D58" s="19"/>
      <c r="E58" s="19"/>
      <c r="F58" s="19"/>
      <c r="G58" s="19"/>
      <c r="H58" s="51"/>
      <c r="I58" s="74"/>
      <c r="J58" s="27"/>
      <c r="K58" s="65"/>
      <c r="L58" s="19"/>
      <c r="M58" s="19"/>
      <c r="N58" s="19"/>
      <c r="O58" s="65"/>
      <c r="P58" s="19"/>
      <c r="Q58" s="22"/>
      <c r="R58" s="22"/>
      <c r="S58" s="22">
        <f>Q58+R58</f>
        <v>0</v>
      </c>
      <c r="T58" s="29"/>
      <c r="U58" s="28"/>
      <c r="V58" s="29"/>
      <c r="W58" s="28"/>
      <c r="X58" s="29">
        <f t="shared" si="9"/>
        <v>0</v>
      </c>
      <c r="Y58" s="19"/>
      <c r="Z58" s="19"/>
      <c r="AA58" s="19"/>
      <c r="AB58" s="19"/>
      <c r="AC58" s="19"/>
      <c r="AD58" s="19"/>
    </row>
    <row r="59" spans="2:30" ht="12">
      <c r="B59" s="19"/>
      <c r="C59" s="19"/>
      <c r="D59" s="19"/>
      <c r="E59" s="19"/>
      <c r="F59" s="19"/>
      <c r="G59" s="19"/>
      <c r="H59" s="51"/>
      <c r="I59" s="74"/>
      <c r="J59" s="27"/>
      <c r="K59" s="65"/>
      <c r="L59" s="19"/>
      <c r="M59" s="19"/>
      <c r="N59" s="19"/>
      <c r="O59" s="65"/>
      <c r="P59" s="19"/>
      <c r="Q59" s="22"/>
      <c r="R59" s="22"/>
      <c r="S59" s="22">
        <f t="shared" si="10"/>
        <v>0</v>
      </c>
      <c r="T59" s="29"/>
      <c r="U59" s="28"/>
      <c r="V59" s="29"/>
      <c r="W59" s="28"/>
      <c r="X59" s="29">
        <f t="shared" si="9"/>
        <v>0</v>
      </c>
      <c r="Y59" s="19"/>
      <c r="Z59" s="19"/>
      <c r="AA59" s="19"/>
      <c r="AB59" s="19"/>
      <c r="AC59" s="19"/>
      <c r="AD59" s="19"/>
    </row>
    <row r="60" spans="2:30" ht="12">
      <c r="B60" s="19"/>
      <c r="C60" s="19"/>
      <c r="D60" s="19"/>
      <c r="E60" s="19"/>
      <c r="F60" s="19"/>
      <c r="G60" s="19"/>
      <c r="H60" s="51"/>
      <c r="I60" s="74"/>
      <c r="J60" s="27"/>
      <c r="K60" s="65"/>
      <c r="L60" s="19"/>
      <c r="M60" s="19"/>
      <c r="N60" s="19"/>
      <c r="O60" s="65"/>
      <c r="P60" s="19"/>
      <c r="Q60" s="22"/>
      <c r="R60" s="22"/>
      <c r="S60" s="22">
        <f t="shared" si="10"/>
        <v>0</v>
      </c>
      <c r="T60" s="29"/>
      <c r="U60" s="28"/>
      <c r="V60" s="29"/>
      <c r="W60" s="28"/>
      <c r="X60" s="29">
        <f t="shared" si="9"/>
        <v>0</v>
      </c>
      <c r="Y60" s="19"/>
      <c r="Z60" s="19"/>
      <c r="AA60" s="19"/>
      <c r="AB60" s="19"/>
      <c r="AC60" s="19"/>
      <c r="AD60" s="19"/>
    </row>
    <row r="61" spans="2:30" ht="12">
      <c r="B61" s="19"/>
      <c r="C61" s="19"/>
      <c r="D61" s="19"/>
      <c r="E61" s="19"/>
      <c r="F61" s="19"/>
      <c r="G61" s="19"/>
      <c r="H61" s="51"/>
      <c r="I61" s="74"/>
      <c r="J61" s="27"/>
      <c r="K61" s="65"/>
      <c r="L61" s="19"/>
      <c r="M61" s="19"/>
      <c r="N61" s="19"/>
      <c r="O61" s="65"/>
      <c r="P61" s="19"/>
      <c r="Q61" s="22"/>
      <c r="R61" s="22"/>
      <c r="S61" s="22">
        <f t="shared" si="10"/>
        <v>0</v>
      </c>
      <c r="T61" s="29"/>
      <c r="U61" s="28"/>
      <c r="V61" s="29"/>
      <c r="W61" s="28"/>
      <c r="X61" s="29">
        <f t="shared" si="9"/>
        <v>0</v>
      </c>
      <c r="Y61" s="19"/>
      <c r="Z61" s="19"/>
      <c r="AA61" s="19"/>
      <c r="AB61" s="19"/>
      <c r="AC61" s="19"/>
      <c r="AD61" s="19"/>
    </row>
    <row r="62" spans="2:30" ht="12">
      <c r="B62" s="19"/>
      <c r="C62" s="19"/>
      <c r="D62" s="19"/>
      <c r="E62" s="19"/>
      <c r="F62" s="19"/>
      <c r="G62" s="19"/>
      <c r="H62" s="51"/>
      <c r="I62" s="74"/>
      <c r="J62" s="27"/>
      <c r="K62" s="65"/>
      <c r="L62" s="19"/>
      <c r="M62" s="19"/>
      <c r="N62" s="19"/>
      <c r="O62" s="65"/>
      <c r="P62" s="19"/>
      <c r="Q62" s="22"/>
      <c r="R62" s="22"/>
      <c r="S62" s="22">
        <f>Q62</f>
        <v>0</v>
      </c>
      <c r="T62" s="29"/>
      <c r="U62" s="28"/>
      <c r="V62" s="29"/>
      <c r="W62" s="28"/>
      <c r="X62" s="29">
        <f t="shared" si="9"/>
        <v>0</v>
      </c>
      <c r="Y62" s="19"/>
      <c r="Z62" s="19"/>
      <c r="AA62" s="19"/>
      <c r="AB62" s="19"/>
      <c r="AC62" s="19"/>
      <c r="AD62" s="19"/>
    </row>
    <row r="63" spans="2:30" ht="12">
      <c r="B63" s="19"/>
      <c r="C63" s="19"/>
      <c r="D63" s="19"/>
      <c r="E63" s="19"/>
      <c r="F63" s="19"/>
      <c r="G63" s="19"/>
      <c r="H63" s="51"/>
      <c r="I63" s="74"/>
      <c r="J63" s="27"/>
      <c r="K63" s="65"/>
      <c r="L63" s="19"/>
      <c r="M63" s="19"/>
      <c r="N63" s="19"/>
      <c r="O63" s="65"/>
      <c r="P63" s="19"/>
      <c r="Q63" s="22"/>
      <c r="R63" s="22"/>
      <c r="S63" s="22"/>
      <c r="T63" s="28"/>
      <c r="U63" s="28"/>
      <c r="V63" s="28"/>
      <c r="W63" s="28"/>
      <c r="X63" s="29">
        <f t="shared" si="9"/>
        <v>0</v>
      </c>
      <c r="Y63" s="19"/>
      <c r="Z63" s="19"/>
      <c r="AA63" s="19"/>
      <c r="AB63" s="19"/>
      <c r="AC63" s="19"/>
      <c r="AD63" s="19"/>
    </row>
    <row r="64" spans="2:30" ht="12">
      <c r="B64" s="67"/>
      <c r="C64" s="67"/>
      <c r="D64" s="67"/>
      <c r="E64" s="67"/>
      <c r="F64" s="67"/>
      <c r="G64" s="67"/>
      <c r="H64" s="54"/>
      <c r="I64" s="69">
        <f>SUM(I51:I63)</f>
        <v>45000000</v>
      </c>
      <c r="J64" s="67"/>
      <c r="K64" s="69">
        <f aca="true" t="shared" si="11" ref="K64:AB64">SUM(K51:K63)</f>
        <v>24400000</v>
      </c>
      <c r="L64" s="69">
        <f t="shared" si="11"/>
        <v>0</v>
      </c>
      <c r="M64" s="69">
        <f t="shared" si="11"/>
        <v>0</v>
      </c>
      <c r="N64" s="69">
        <f t="shared" si="11"/>
        <v>0</v>
      </c>
      <c r="O64" s="69">
        <f t="shared" si="11"/>
        <v>24400000</v>
      </c>
      <c r="P64" s="69">
        <f t="shared" si="11"/>
        <v>0</v>
      </c>
      <c r="Q64" s="69">
        <f t="shared" si="11"/>
        <v>6016.44</v>
      </c>
      <c r="R64" s="69">
        <f t="shared" si="11"/>
        <v>0</v>
      </c>
      <c r="S64" s="69">
        <f t="shared" si="11"/>
        <v>6016.44</v>
      </c>
      <c r="T64" s="69">
        <f>SUM(T51:T63)</f>
        <v>0</v>
      </c>
      <c r="U64" s="69">
        <f t="shared" si="11"/>
        <v>0</v>
      </c>
      <c r="V64" s="69">
        <f>SUM(V51:V63)</f>
        <v>3944.1099999999997</v>
      </c>
      <c r="W64" s="69">
        <f t="shared" si="11"/>
        <v>0</v>
      </c>
      <c r="X64" s="69">
        <f t="shared" si="11"/>
        <v>3944.1099999999997</v>
      </c>
      <c r="Y64" s="97">
        <f t="shared" si="11"/>
        <v>24400000</v>
      </c>
      <c r="Z64" s="69">
        <f t="shared" si="11"/>
        <v>0</v>
      </c>
      <c r="AA64" s="69">
        <f t="shared" si="11"/>
        <v>2072.33</v>
      </c>
      <c r="AB64" s="69">
        <f t="shared" si="11"/>
        <v>0</v>
      </c>
      <c r="AC64" s="69">
        <f>SUM(AC51:AC63)</f>
        <v>24402072.33</v>
      </c>
      <c r="AD64" s="84">
        <v>0</v>
      </c>
    </row>
    <row r="65" spans="2:30" s="53" customFormat="1" ht="29.25">
      <c r="B65" s="19">
        <v>5</v>
      </c>
      <c r="C65" s="66" t="s">
        <v>121</v>
      </c>
      <c r="D65" s="19"/>
      <c r="E65" s="66" t="s">
        <v>94</v>
      </c>
      <c r="F65" s="65">
        <v>15166700</v>
      </c>
      <c r="G65" s="19">
        <v>0.1</v>
      </c>
      <c r="H65" s="112" t="s">
        <v>120</v>
      </c>
      <c r="I65" s="113">
        <v>0</v>
      </c>
      <c r="J65" s="114"/>
      <c r="K65" s="65">
        <v>0</v>
      </c>
      <c r="L65" s="65"/>
      <c r="M65" s="65"/>
      <c r="N65" s="65"/>
      <c r="O65" s="65">
        <f>K65+M65</f>
        <v>0</v>
      </c>
      <c r="P65" s="65"/>
      <c r="Q65" s="65">
        <v>1288.13</v>
      </c>
      <c r="R65" s="65"/>
      <c r="S65" s="22">
        <f aca="true" t="shared" si="12" ref="S65:S76">Q65</f>
        <v>1288.13</v>
      </c>
      <c r="T65" s="65"/>
      <c r="U65" s="65"/>
      <c r="V65" s="22">
        <v>1288.13</v>
      </c>
      <c r="W65" s="65"/>
      <c r="X65" s="65">
        <f aca="true" t="shared" si="13" ref="X65:X71">T65+V65</f>
        <v>1288.13</v>
      </c>
      <c r="Y65" s="65">
        <f>K78-T78</f>
        <v>15166700</v>
      </c>
      <c r="Z65" s="65"/>
      <c r="AA65" s="65">
        <f>S78-V78+M78</f>
        <v>1288.13</v>
      </c>
      <c r="AB65" s="65"/>
      <c r="AC65" s="65">
        <f>Y65+AA65</f>
        <v>15167988.13</v>
      </c>
      <c r="AD65" s="106"/>
    </row>
    <row r="66" spans="2:30" s="53" customFormat="1" ht="12">
      <c r="B66" s="19"/>
      <c r="C66" s="19"/>
      <c r="D66" s="19"/>
      <c r="E66" s="66"/>
      <c r="F66" s="65"/>
      <c r="G66" s="19"/>
      <c r="H66" s="112" t="s">
        <v>111</v>
      </c>
      <c r="I66" s="113">
        <v>0</v>
      </c>
      <c r="J66" s="114"/>
      <c r="K66" s="65">
        <v>0</v>
      </c>
      <c r="L66" s="65"/>
      <c r="M66" s="65"/>
      <c r="N66" s="65"/>
      <c r="O66" s="65">
        <f>K66</f>
        <v>0</v>
      </c>
      <c r="P66" s="65"/>
      <c r="Q66" s="65">
        <v>1163.47</v>
      </c>
      <c r="R66" s="65"/>
      <c r="S66" s="22">
        <f t="shared" si="12"/>
        <v>1163.47</v>
      </c>
      <c r="T66" s="65"/>
      <c r="U66" s="65"/>
      <c r="V66" s="65">
        <v>1163.47</v>
      </c>
      <c r="W66" s="65"/>
      <c r="X66" s="65">
        <f t="shared" si="13"/>
        <v>1163.47</v>
      </c>
      <c r="Y66" s="65"/>
      <c r="Z66" s="65"/>
      <c r="AA66" s="65"/>
      <c r="AB66" s="65"/>
      <c r="AC66" s="65"/>
      <c r="AD66" s="106"/>
    </row>
    <row r="67" spans="2:30" s="53" customFormat="1" ht="12">
      <c r="B67" s="19"/>
      <c r="C67" s="19"/>
      <c r="D67" s="19"/>
      <c r="E67" s="66"/>
      <c r="F67" s="65"/>
      <c r="G67" s="19"/>
      <c r="H67" s="112" t="s">
        <v>113</v>
      </c>
      <c r="I67" s="113">
        <v>2527800</v>
      </c>
      <c r="J67" s="114"/>
      <c r="K67" s="65">
        <v>2527800</v>
      </c>
      <c r="L67" s="65"/>
      <c r="M67" s="65"/>
      <c r="N67" s="65"/>
      <c r="O67" s="65">
        <f>K67</f>
        <v>2527800</v>
      </c>
      <c r="P67" s="65"/>
      <c r="Q67" s="65">
        <v>1288.13</v>
      </c>
      <c r="R67" s="65"/>
      <c r="S67" s="22">
        <f t="shared" si="12"/>
        <v>1288.13</v>
      </c>
      <c r="T67" s="65"/>
      <c r="U67" s="65"/>
      <c r="V67" s="65"/>
      <c r="W67" s="65"/>
      <c r="X67" s="65">
        <f t="shared" si="13"/>
        <v>0</v>
      </c>
      <c r="Y67" s="65"/>
      <c r="Z67" s="65"/>
      <c r="AA67" s="65"/>
      <c r="AB67" s="65"/>
      <c r="AC67" s="65"/>
      <c r="AD67" s="106"/>
    </row>
    <row r="68" spans="2:30" s="53" customFormat="1" ht="12">
      <c r="B68" s="19"/>
      <c r="C68" s="19"/>
      <c r="D68" s="19"/>
      <c r="E68" s="66"/>
      <c r="F68" s="65"/>
      <c r="G68" s="19"/>
      <c r="H68" s="112" t="s">
        <v>114</v>
      </c>
      <c r="I68" s="113">
        <v>2527800</v>
      </c>
      <c r="J68" s="114"/>
      <c r="K68" s="65">
        <v>2527800</v>
      </c>
      <c r="L68" s="65"/>
      <c r="M68" s="65"/>
      <c r="N68" s="65"/>
      <c r="O68" s="65">
        <v>2527800</v>
      </c>
      <c r="P68" s="65"/>
      <c r="Q68" s="65"/>
      <c r="R68" s="65"/>
      <c r="S68" s="22">
        <f t="shared" si="12"/>
        <v>0</v>
      </c>
      <c r="T68" s="65"/>
      <c r="U68" s="65"/>
      <c r="V68" s="65"/>
      <c r="W68" s="65"/>
      <c r="X68" s="65">
        <f t="shared" si="13"/>
        <v>0</v>
      </c>
      <c r="Y68" s="65"/>
      <c r="Z68" s="65"/>
      <c r="AA68" s="65"/>
      <c r="AB68" s="65"/>
      <c r="AC68" s="65"/>
      <c r="AD68" s="106"/>
    </row>
    <row r="69" spans="2:30" s="53" customFormat="1" ht="12">
      <c r="B69" s="19"/>
      <c r="C69" s="19"/>
      <c r="D69" s="19"/>
      <c r="E69" s="66"/>
      <c r="F69" s="65"/>
      <c r="G69" s="19"/>
      <c r="H69" s="112" t="s">
        <v>128</v>
      </c>
      <c r="I69" s="113">
        <v>2527800</v>
      </c>
      <c r="J69" s="114"/>
      <c r="K69" s="65">
        <v>2527800</v>
      </c>
      <c r="L69" s="65"/>
      <c r="M69" s="65"/>
      <c r="N69" s="65"/>
      <c r="O69" s="65">
        <v>2527800</v>
      </c>
      <c r="P69" s="65"/>
      <c r="Q69" s="65"/>
      <c r="R69" s="65"/>
      <c r="S69" s="22">
        <f t="shared" si="12"/>
        <v>0</v>
      </c>
      <c r="T69" s="65"/>
      <c r="U69" s="65"/>
      <c r="V69" s="65"/>
      <c r="W69" s="65"/>
      <c r="X69" s="65">
        <f t="shared" si="13"/>
        <v>0</v>
      </c>
      <c r="Y69" s="65"/>
      <c r="Z69" s="65"/>
      <c r="AA69" s="65"/>
      <c r="AB69" s="65"/>
      <c r="AC69" s="65"/>
      <c r="AD69" s="106"/>
    </row>
    <row r="70" spans="2:30" s="53" customFormat="1" ht="12">
      <c r="B70" s="19"/>
      <c r="C70" s="19"/>
      <c r="D70" s="19"/>
      <c r="E70" s="66"/>
      <c r="F70" s="65"/>
      <c r="G70" s="19"/>
      <c r="H70" s="112" t="s">
        <v>129</v>
      </c>
      <c r="I70" s="113">
        <v>2527800</v>
      </c>
      <c r="J70" s="114"/>
      <c r="K70" s="65">
        <v>2527800</v>
      </c>
      <c r="L70" s="65"/>
      <c r="M70" s="65"/>
      <c r="N70" s="65"/>
      <c r="O70" s="65">
        <v>2527800</v>
      </c>
      <c r="P70" s="65"/>
      <c r="Q70" s="65"/>
      <c r="R70" s="65"/>
      <c r="S70" s="22">
        <f t="shared" si="12"/>
        <v>0</v>
      </c>
      <c r="T70" s="65"/>
      <c r="U70" s="65"/>
      <c r="V70" s="65"/>
      <c r="W70" s="65"/>
      <c r="X70" s="65">
        <f t="shared" si="13"/>
        <v>0</v>
      </c>
      <c r="Y70" s="65"/>
      <c r="Z70" s="65"/>
      <c r="AA70" s="65"/>
      <c r="AB70" s="65"/>
      <c r="AC70" s="65"/>
      <c r="AD70" s="106"/>
    </row>
    <row r="71" spans="2:30" s="53" customFormat="1" ht="12">
      <c r="B71" s="19"/>
      <c r="C71" s="19"/>
      <c r="D71" s="19"/>
      <c r="E71" s="66"/>
      <c r="F71" s="65"/>
      <c r="G71" s="19"/>
      <c r="H71" s="112" t="s">
        <v>130</v>
      </c>
      <c r="I71" s="113">
        <v>2527800</v>
      </c>
      <c r="J71" s="114"/>
      <c r="K71" s="65">
        <v>2527800</v>
      </c>
      <c r="L71" s="65"/>
      <c r="M71" s="65"/>
      <c r="N71" s="65"/>
      <c r="O71" s="65">
        <v>2527800</v>
      </c>
      <c r="P71" s="65"/>
      <c r="Q71" s="65"/>
      <c r="R71" s="65"/>
      <c r="S71" s="22">
        <f t="shared" si="12"/>
        <v>0</v>
      </c>
      <c r="T71" s="65"/>
      <c r="U71" s="65"/>
      <c r="V71" s="65"/>
      <c r="W71" s="65"/>
      <c r="X71" s="65">
        <f t="shared" si="13"/>
        <v>0</v>
      </c>
      <c r="Y71" s="65"/>
      <c r="Z71" s="65"/>
      <c r="AA71" s="65"/>
      <c r="AB71" s="65"/>
      <c r="AC71" s="65"/>
      <c r="AD71" s="106"/>
    </row>
    <row r="72" spans="2:30" s="53" customFormat="1" ht="12">
      <c r="B72" s="19"/>
      <c r="C72" s="19"/>
      <c r="D72" s="19"/>
      <c r="E72" s="66"/>
      <c r="F72" s="65"/>
      <c r="G72" s="19"/>
      <c r="H72" s="112" t="s">
        <v>131</v>
      </c>
      <c r="I72" s="113">
        <v>2527700</v>
      </c>
      <c r="J72" s="114"/>
      <c r="K72" s="65">
        <v>2527700</v>
      </c>
      <c r="L72" s="65"/>
      <c r="M72" s="65"/>
      <c r="N72" s="65"/>
      <c r="O72" s="65">
        <v>2527700</v>
      </c>
      <c r="P72" s="65"/>
      <c r="Q72" s="65"/>
      <c r="R72" s="65"/>
      <c r="S72" s="22">
        <f t="shared" si="12"/>
        <v>0</v>
      </c>
      <c r="T72" s="65"/>
      <c r="U72" s="65"/>
      <c r="V72" s="65"/>
      <c r="W72" s="65"/>
      <c r="X72" s="65">
        <f aca="true" t="shared" si="14" ref="X72:X77">T72+V72</f>
        <v>0</v>
      </c>
      <c r="Y72" s="65"/>
      <c r="Z72" s="65"/>
      <c r="AA72" s="65"/>
      <c r="AB72" s="65"/>
      <c r="AC72" s="65"/>
      <c r="AD72" s="106"/>
    </row>
    <row r="73" spans="2:30" s="53" customFormat="1" ht="12">
      <c r="B73" s="19"/>
      <c r="C73" s="19"/>
      <c r="D73" s="19"/>
      <c r="E73" s="66"/>
      <c r="F73" s="65"/>
      <c r="G73" s="19"/>
      <c r="H73" s="112"/>
      <c r="I73" s="113"/>
      <c r="J73" s="114"/>
      <c r="K73" s="65"/>
      <c r="L73" s="65"/>
      <c r="M73" s="65"/>
      <c r="N73" s="65"/>
      <c r="O73" s="65"/>
      <c r="P73" s="65"/>
      <c r="Q73" s="65"/>
      <c r="R73" s="65"/>
      <c r="S73" s="22">
        <f t="shared" si="12"/>
        <v>0</v>
      </c>
      <c r="T73" s="65"/>
      <c r="U73" s="65"/>
      <c r="V73" s="65"/>
      <c r="W73" s="65"/>
      <c r="X73" s="65">
        <f t="shared" si="14"/>
        <v>0</v>
      </c>
      <c r="Y73" s="65"/>
      <c r="Z73" s="65"/>
      <c r="AA73" s="65"/>
      <c r="AB73" s="65"/>
      <c r="AC73" s="65"/>
      <c r="AD73" s="106"/>
    </row>
    <row r="74" spans="2:30" s="53" customFormat="1" ht="12">
      <c r="B74" s="19"/>
      <c r="C74" s="19"/>
      <c r="D74" s="19"/>
      <c r="E74" s="66"/>
      <c r="F74" s="65"/>
      <c r="G74" s="19"/>
      <c r="H74" s="112"/>
      <c r="I74" s="113"/>
      <c r="J74" s="114"/>
      <c r="K74" s="65"/>
      <c r="L74" s="65"/>
      <c r="M74" s="65"/>
      <c r="N74" s="65"/>
      <c r="O74" s="65"/>
      <c r="P74" s="65"/>
      <c r="Q74" s="65"/>
      <c r="R74" s="65"/>
      <c r="S74" s="22">
        <f t="shared" si="12"/>
        <v>0</v>
      </c>
      <c r="T74" s="65"/>
      <c r="U74" s="65"/>
      <c r="V74" s="65"/>
      <c r="W74" s="65"/>
      <c r="X74" s="65">
        <f t="shared" si="14"/>
        <v>0</v>
      </c>
      <c r="Y74" s="65"/>
      <c r="Z74" s="65"/>
      <c r="AA74" s="65"/>
      <c r="AB74" s="65"/>
      <c r="AC74" s="65"/>
      <c r="AD74" s="106"/>
    </row>
    <row r="75" spans="2:30" s="53" customFormat="1" ht="12">
      <c r="B75" s="19"/>
      <c r="C75" s="19"/>
      <c r="D75" s="19"/>
      <c r="E75" s="66"/>
      <c r="F75" s="65"/>
      <c r="G75" s="19"/>
      <c r="H75" s="112"/>
      <c r="I75" s="113"/>
      <c r="J75" s="114"/>
      <c r="K75" s="65"/>
      <c r="L75" s="65"/>
      <c r="M75" s="65"/>
      <c r="N75" s="65"/>
      <c r="O75" s="65"/>
      <c r="P75" s="65"/>
      <c r="Q75" s="65"/>
      <c r="R75" s="65"/>
      <c r="S75" s="22">
        <f t="shared" si="12"/>
        <v>0</v>
      </c>
      <c r="T75" s="65"/>
      <c r="U75" s="65"/>
      <c r="V75" s="65"/>
      <c r="W75" s="65"/>
      <c r="X75" s="65">
        <f t="shared" si="14"/>
        <v>0</v>
      </c>
      <c r="Y75" s="65"/>
      <c r="Z75" s="65"/>
      <c r="AA75" s="65"/>
      <c r="AB75" s="65"/>
      <c r="AC75" s="65"/>
      <c r="AD75" s="106"/>
    </row>
    <row r="76" spans="2:30" s="53" customFormat="1" ht="12">
      <c r="B76" s="19"/>
      <c r="C76" s="19"/>
      <c r="D76" s="19"/>
      <c r="E76" s="66"/>
      <c r="F76" s="65"/>
      <c r="G76" s="19"/>
      <c r="H76" s="112"/>
      <c r="I76" s="113"/>
      <c r="J76" s="114"/>
      <c r="K76" s="65"/>
      <c r="L76" s="65"/>
      <c r="M76" s="65"/>
      <c r="N76" s="65"/>
      <c r="O76" s="65"/>
      <c r="P76" s="65"/>
      <c r="Q76" s="65"/>
      <c r="R76" s="65"/>
      <c r="S76" s="22">
        <f t="shared" si="12"/>
        <v>0</v>
      </c>
      <c r="T76" s="65"/>
      <c r="U76" s="65"/>
      <c r="V76" s="65"/>
      <c r="W76" s="65"/>
      <c r="X76" s="65">
        <f t="shared" si="14"/>
        <v>0</v>
      </c>
      <c r="Y76" s="65"/>
      <c r="Z76" s="65"/>
      <c r="AA76" s="65"/>
      <c r="AB76" s="65"/>
      <c r="AC76" s="65"/>
      <c r="AD76" s="106"/>
    </row>
    <row r="77" spans="2:30" s="53" customFormat="1" ht="12">
      <c r="B77" s="19"/>
      <c r="C77" s="19"/>
      <c r="D77" s="19"/>
      <c r="E77" s="66"/>
      <c r="F77" s="65"/>
      <c r="G77" s="19"/>
      <c r="H77" s="112"/>
      <c r="I77" s="113"/>
      <c r="J77" s="114"/>
      <c r="K77" s="65"/>
      <c r="L77" s="65"/>
      <c r="M77" s="65"/>
      <c r="N77" s="65"/>
      <c r="O77" s="65"/>
      <c r="P77" s="65"/>
      <c r="Q77" s="65"/>
      <c r="R77" s="65"/>
      <c r="S77" s="22"/>
      <c r="T77" s="65"/>
      <c r="U77" s="65"/>
      <c r="V77" s="65"/>
      <c r="W77" s="65"/>
      <c r="X77" s="65">
        <f t="shared" si="14"/>
        <v>0</v>
      </c>
      <c r="Y77" s="65"/>
      <c r="Z77" s="65"/>
      <c r="AA77" s="65"/>
      <c r="AB77" s="65"/>
      <c r="AC77" s="65"/>
      <c r="AD77" s="106"/>
    </row>
    <row r="78" spans="2:30" s="53" customFormat="1" ht="12">
      <c r="B78" s="107"/>
      <c r="C78" s="107"/>
      <c r="D78" s="107"/>
      <c r="E78" s="108"/>
      <c r="F78" s="109"/>
      <c r="G78" s="107"/>
      <c r="H78" s="110"/>
      <c r="I78" s="109">
        <f>SUM(I65:I72)</f>
        <v>15166700</v>
      </c>
      <c r="J78" s="107"/>
      <c r="K78" s="109">
        <f>SUM(K65:K72)</f>
        <v>15166700</v>
      </c>
      <c r="L78" s="109">
        <f aca="true" t="shared" si="15" ref="L78:AC78">SUM(L65:L67)</f>
        <v>0</v>
      </c>
      <c r="M78" s="109">
        <f t="shared" si="15"/>
        <v>0</v>
      </c>
      <c r="N78" s="109">
        <f t="shared" si="15"/>
        <v>0</v>
      </c>
      <c r="O78" s="109">
        <f>SUM(O65:O72)</f>
        <v>15166700</v>
      </c>
      <c r="P78" s="109">
        <f t="shared" si="15"/>
        <v>0</v>
      </c>
      <c r="Q78" s="109">
        <f>SUM(Q65:Q76)</f>
        <v>3739.7300000000005</v>
      </c>
      <c r="R78" s="109">
        <f t="shared" si="15"/>
        <v>0</v>
      </c>
      <c r="S78" s="109">
        <f>SUM(S65:S76)</f>
        <v>3739.7300000000005</v>
      </c>
      <c r="T78" s="109">
        <f t="shared" si="15"/>
        <v>0</v>
      </c>
      <c r="U78" s="109">
        <f t="shared" si="15"/>
        <v>0</v>
      </c>
      <c r="V78" s="109">
        <f>SUM(V65:V77)</f>
        <v>2451.6000000000004</v>
      </c>
      <c r="W78" s="109">
        <f t="shared" si="15"/>
        <v>0</v>
      </c>
      <c r="X78" s="109">
        <f>SUM(X65:X77)</f>
        <v>2451.6000000000004</v>
      </c>
      <c r="Y78" s="109">
        <f t="shared" si="15"/>
        <v>15166700</v>
      </c>
      <c r="Z78" s="109">
        <f t="shared" si="15"/>
        <v>0</v>
      </c>
      <c r="AA78" s="109">
        <f t="shared" si="15"/>
        <v>1288.13</v>
      </c>
      <c r="AB78" s="109">
        <f t="shared" si="15"/>
        <v>0</v>
      </c>
      <c r="AC78" s="109">
        <f t="shared" si="15"/>
        <v>15167988.13</v>
      </c>
      <c r="AD78" s="111"/>
    </row>
    <row r="79" spans="2:30" ht="12">
      <c r="B79" s="70"/>
      <c r="C79" s="70" t="s">
        <v>2</v>
      </c>
      <c r="D79" s="70"/>
      <c r="E79" s="70"/>
      <c r="F79" s="71"/>
      <c r="G79" s="71">
        <f>SUM(G10:G16)</f>
        <v>0</v>
      </c>
      <c r="H79" s="71"/>
      <c r="I79" s="86">
        <f>I23+I36+I50+I64+I78</f>
        <v>151914700</v>
      </c>
      <c r="J79" s="71">
        <f>SUM(J10:J16)</f>
        <v>0</v>
      </c>
      <c r="K79" s="86">
        <f>K23+K36+K50+K64+K78</f>
        <v>79897744.23</v>
      </c>
      <c r="L79" s="86">
        <f>L23+L36+L50+L64</f>
        <v>0</v>
      </c>
      <c r="M79" s="86">
        <f>M23+M36+M50+M64+M78</f>
        <v>0</v>
      </c>
      <c r="N79" s="86">
        <f>N23+N36+N50+N64</f>
        <v>0</v>
      </c>
      <c r="O79" s="86">
        <f>O23+O36+O50+O64+O78</f>
        <v>79897744.23</v>
      </c>
      <c r="P79" s="86">
        <f>P23+P36+P50+P64+P78</f>
        <v>0</v>
      </c>
      <c r="Q79" s="86">
        <f>Q23+Q36+Q50+Q64+Q78</f>
        <v>181169.30000000002</v>
      </c>
      <c r="R79" s="86">
        <f aca="true" t="shared" si="16" ref="R79:W79">R23+R36+R50+R64</f>
        <v>0</v>
      </c>
      <c r="S79" s="86">
        <f>S23+S36+S50+S64+S78</f>
        <v>181169.30000000002</v>
      </c>
      <c r="T79" s="86">
        <f>T23+T36+T50+T64+T78</f>
        <v>0</v>
      </c>
      <c r="U79" s="86">
        <f t="shared" si="16"/>
        <v>0</v>
      </c>
      <c r="V79" s="86">
        <f>V23+V36+V50+V64+V78</f>
        <v>118766.54</v>
      </c>
      <c r="W79" s="86">
        <f t="shared" si="16"/>
        <v>0</v>
      </c>
      <c r="X79" s="86">
        <f>X23+X36+X50+X64+X78</f>
        <v>118766.54</v>
      </c>
      <c r="Y79" s="86">
        <f>Y23+Y36+Y50+Y64+Y78</f>
        <v>79897744.23</v>
      </c>
      <c r="Z79" s="86">
        <f>Z23+Z36+Z50+Z64</f>
        <v>0</v>
      </c>
      <c r="AA79" s="99">
        <f>AA23+AA36+AA50+AA64+AA78</f>
        <v>62402.76</v>
      </c>
      <c r="AB79" s="86">
        <f>AB23+AB36+AB50+AB64</f>
        <v>0</v>
      </c>
      <c r="AC79" s="86">
        <f>AC23+AC36+AC50+AC64+AC78</f>
        <v>79960146.99</v>
      </c>
      <c r="AD79" s="96">
        <v>0</v>
      </c>
    </row>
    <row r="80" spans="19:27" ht="12">
      <c r="S80" s="53"/>
      <c r="T80" s="53"/>
      <c r="U80" s="53"/>
      <c r="V80" s="53"/>
      <c r="W80" s="53"/>
      <c r="X80" s="53"/>
      <c r="Y80" s="53"/>
      <c r="Z80" s="53"/>
      <c r="AA80" s="53"/>
    </row>
    <row r="81" ht="30.75" customHeight="1">
      <c r="I81" s="57"/>
    </row>
    <row r="82" spans="2:20" ht="17.25">
      <c r="B82" s="33"/>
      <c r="C82" s="33" t="s">
        <v>98</v>
      </c>
      <c r="D82" s="44"/>
      <c r="E82" s="44"/>
      <c r="F82" s="44"/>
      <c r="G82" s="44"/>
      <c r="H82" s="44"/>
      <c r="I82" s="44"/>
      <c r="J82" s="44"/>
      <c r="K82" s="31"/>
      <c r="L82" s="31"/>
      <c r="M82" s="31"/>
      <c r="N82" s="43"/>
      <c r="O82" s="43"/>
      <c r="P82" s="43"/>
      <c r="Q82" s="43"/>
      <c r="R82" s="43"/>
      <c r="S82" s="43"/>
      <c r="T82" s="43"/>
    </row>
    <row r="83" spans="11:20" ht="12">
      <c r="K83" s="31"/>
      <c r="L83" s="31"/>
      <c r="M83" s="31"/>
      <c r="N83" s="43"/>
      <c r="O83" s="43"/>
      <c r="P83" s="43"/>
      <c r="Q83" s="43"/>
      <c r="R83" s="43"/>
      <c r="S83" s="43"/>
      <c r="T83" s="43"/>
    </row>
    <row r="84" spans="11:20" ht="12">
      <c r="K84" s="31"/>
      <c r="L84" s="31"/>
      <c r="M84" s="31"/>
      <c r="N84" s="43"/>
      <c r="O84" s="43"/>
      <c r="P84" s="43"/>
      <c r="Q84" s="43"/>
      <c r="R84" s="43"/>
      <c r="S84" s="43"/>
      <c r="T84" s="43"/>
    </row>
    <row r="85" spans="11:20" ht="12">
      <c r="K85" s="31"/>
      <c r="L85" s="31"/>
      <c r="M85" s="31"/>
      <c r="N85" s="43"/>
      <c r="O85" s="43"/>
      <c r="P85" s="43"/>
      <c r="Q85" s="43"/>
      <c r="R85" s="43"/>
      <c r="S85" s="43"/>
      <c r="T85" s="43"/>
    </row>
    <row r="86" spans="3:20" ht="12">
      <c r="C86" s="121" t="s">
        <v>109</v>
      </c>
      <c r="D86" s="121"/>
      <c r="E86" s="121"/>
      <c r="F86" s="121"/>
      <c r="K86" s="31"/>
      <c r="L86" s="31"/>
      <c r="M86" s="31"/>
      <c r="N86" s="43"/>
      <c r="O86" s="43"/>
      <c r="P86" s="43"/>
      <c r="Q86" s="43"/>
      <c r="R86" s="43"/>
      <c r="S86" s="43"/>
      <c r="T86" s="43"/>
    </row>
    <row r="87" spans="3:20" ht="12">
      <c r="C87" s="119" t="s">
        <v>32</v>
      </c>
      <c r="D87" s="119"/>
      <c r="E87" s="119"/>
      <c r="F87" s="119"/>
      <c r="K87" s="31"/>
      <c r="L87" s="31"/>
      <c r="M87" s="31"/>
      <c r="N87" s="43"/>
      <c r="O87" s="43"/>
      <c r="P87" s="43"/>
      <c r="Q87" s="43"/>
      <c r="R87" s="43"/>
      <c r="S87" s="43"/>
      <c r="T87" s="43"/>
    </row>
    <row r="88" spans="11:20" ht="12">
      <c r="K88" s="31"/>
      <c r="L88" s="31"/>
      <c r="M88" s="31"/>
      <c r="N88" s="43"/>
      <c r="O88" s="43"/>
      <c r="P88" s="43"/>
      <c r="Q88" s="43"/>
      <c r="R88" s="43"/>
      <c r="S88" s="43"/>
      <c r="T88" s="43"/>
    </row>
    <row r="89" spans="3:20" ht="12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43"/>
      <c r="O89" s="43"/>
      <c r="P89" s="43"/>
      <c r="Q89" s="43"/>
      <c r="R89" s="43"/>
      <c r="S89" s="43"/>
      <c r="T89" s="43"/>
    </row>
  </sheetData>
  <sheetProtection/>
  <mergeCells count="18">
    <mergeCell ref="C1:E1"/>
    <mergeCell ref="C3:G3"/>
    <mergeCell ref="B5:AA5"/>
    <mergeCell ref="B7:B8"/>
    <mergeCell ref="C7:C8"/>
    <mergeCell ref="D7:D8"/>
    <mergeCell ref="E7:E8"/>
    <mergeCell ref="F7:F8"/>
    <mergeCell ref="G7:G8"/>
    <mergeCell ref="AD7:AD8"/>
    <mergeCell ref="C86:F86"/>
    <mergeCell ref="C87:F87"/>
    <mergeCell ref="H7:J7"/>
    <mergeCell ref="K7:O7"/>
    <mergeCell ref="P7:P8"/>
    <mergeCell ref="Q7:S7"/>
    <mergeCell ref="T7:X7"/>
    <mergeCell ref="Y7:AC7"/>
  </mergeCells>
  <printOptions/>
  <pageMargins left="0" right="0" top="0.1968503937007874" bottom="0" header="0" footer="0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35"/>
  <sheetViews>
    <sheetView zoomScalePageLayoutView="0" workbookViewId="0" topLeftCell="A1">
      <selection activeCell="R19" sqref="R19"/>
    </sheetView>
  </sheetViews>
  <sheetFormatPr defaultColWidth="9.00390625" defaultRowHeight="12.75"/>
  <cols>
    <col min="2" max="2" width="4.625" style="0" customWidth="1"/>
    <col min="3" max="3" width="7.625" style="0" customWidth="1"/>
    <col min="4" max="4" width="5.875" style="0" customWidth="1"/>
    <col min="5" max="6" width="7.75390625" style="0" customWidth="1"/>
    <col min="7" max="7" width="8.25390625" style="0" customWidth="1"/>
    <col min="8" max="8" width="7.00390625" style="0" customWidth="1"/>
    <col min="9" max="9" width="6.375" style="0" customWidth="1"/>
    <col min="10" max="10" width="7.25390625" style="0" customWidth="1"/>
    <col min="11" max="11" width="7.00390625" style="0" customWidth="1"/>
    <col min="12" max="12" width="7.75390625" style="0" customWidth="1"/>
    <col min="13" max="13" width="8.125" style="0" customWidth="1"/>
    <col min="14" max="14" width="6.375" style="0" customWidth="1"/>
    <col min="15" max="15" width="7.25390625" style="0" customWidth="1"/>
    <col min="16" max="16" width="6.125" style="0" customWidth="1"/>
    <col min="17" max="17" width="7.375" style="0" customWidth="1"/>
    <col min="18" max="18" width="8.875" style="0" customWidth="1"/>
    <col min="19" max="19" width="7.625" style="0" customWidth="1"/>
    <col min="20" max="20" width="6.625" style="0" customWidth="1"/>
    <col min="21" max="21" width="6.875" style="0" customWidth="1"/>
    <col min="23" max="23" width="7.25390625" style="0" customWidth="1"/>
    <col min="24" max="24" width="7.625" style="0" customWidth="1"/>
    <col min="25" max="25" width="6.75390625" style="0" customWidth="1"/>
    <col min="26" max="26" width="5.625" style="0" customWidth="1"/>
    <col min="27" max="27" width="6.125" style="0" customWidth="1"/>
    <col min="28" max="28" width="7.00390625" style="0" customWidth="1"/>
    <col min="29" max="29" width="6.125" style="0" customWidth="1"/>
    <col min="30" max="30" width="6.25390625" style="0" customWidth="1"/>
    <col min="31" max="31" width="8.25390625" style="0" customWidth="1"/>
    <col min="32" max="32" width="7.00390625" style="0" customWidth="1"/>
    <col min="34" max="34" width="6.875" style="0" customWidth="1"/>
    <col min="35" max="35" width="6.75390625" style="0" customWidth="1"/>
    <col min="36" max="36" width="7.125" style="0" customWidth="1"/>
    <col min="37" max="38" width="6.75390625" style="0" customWidth="1"/>
    <col min="39" max="39" width="8.375" style="0" customWidth="1"/>
    <col min="40" max="40" width="8.125" style="0" customWidth="1"/>
  </cols>
  <sheetData>
    <row r="1" spans="3:5" ht="12">
      <c r="C1" s="127" t="s">
        <v>148</v>
      </c>
      <c r="D1" s="121"/>
      <c r="E1" s="121"/>
    </row>
    <row r="2" spans="3:8" ht="12.75">
      <c r="C2" s="3" t="s">
        <v>22</v>
      </c>
      <c r="D2" s="3"/>
      <c r="E2" s="3"/>
      <c r="F2" s="3"/>
      <c r="G2" s="3"/>
      <c r="H2" s="3"/>
    </row>
    <row r="3" spans="3:8" ht="12">
      <c r="C3" s="121" t="s">
        <v>23</v>
      </c>
      <c r="D3" s="121"/>
      <c r="E3" s="121"/>
      <c r="F3" s="121"/>
      <c r="G3" s="121"/>
      <c r="H3" s="3"/>
    </row>
    <row r="4" spans="3:8" ht="12">
      <c r="C4" s="13"/>
      <c r="D4" s="13"/>
      <c r="E4" s="13"/>
      <c r="F4" s="13"/>
      <c r="G4" s="13"/>
      <c r="H4" s="3"/>
    </row>
    <row r="5" spans="3:8" ht="12">
      <c r="C5" s="13"/>
      <c r="D5" s="13"/>
      <c r="E5" s="13"/>
      <c r="F5" s="13"/>
      <c r="G5" s="13"/>
      <c r="H5" s="3"/>
    </row>
    <row r="6" spans="2:27" ht="12">
      <c r="B6" s="128" t="s">
        <v>117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ht="3" customHeight="1"/>
    <row r="8" spans="2:40" ht="27.75" customHeight="1">
      <c r="B8" s="157" t="s">
        <v>0</v>
      </c>
      <c r="C8" s="124" t="s">
        <v>33</v>
      </c>
      <c r="D8" s="124" t="s">
        <v>34</v>
      </c>
      <c r="E8" s="124" t="s">
        <v>6</v>
      </c>
      <c r="F8" s="124" t="s">
        <v>35</v>
      </c>
      <c r="G8" s="124" t="s">
        <v>36</v>
      </c>
      <c r="H8" s="124" t="s">
        <v>37</v>
      </c>
      <c r="I8" s="124" t="s">
        <v>38</v>
      </c>
      <c r="J8" s="124" t="s">
        <v>39</v>
      </c>
      <c r="K8" s="124" t="s">
        <v>40</v>
      </c>
      <c r="L8" s="124" t="s">
        <v>41</v>
      </c>
      <c r="M8" s="124" t="s">
        <v>42</v>
      </c>
      <c r="N8" s="120" t="s">
        <v>43</v>
      </c>
      <c r="O8" s="120"/>
      <c r="P8" s="120" t="s">
        <v>46</v>
      </c>
      <c r="Q8" s="120"/>
      <c r="R8" s="160" t="s">
        <v>133</v>
      </c>
      <c r="S8" s="161"/>
      <c r="T8" s="161"/>
      <c r="U8" s="162"/>
      <c r="V8" s="124" t="s">
        <v>137</v>
      </c>
      <c r="W8" s="126" t="s">
        <v>149</v>
      </c>
      <c r="X8" s="126"/>
      <c r="Y8" s="126"/>
      <c r="Z8" s="155" t="s">
        <v>150</v>
      </c>
      <c r="AA8" s="155"/>
      <c r="AB8" s="155"/>
      <c r="AC8" s="155"/>
      <c r="AD8" s="155"/>
      <c r="AE8" s="148" t="s">
        <v>51</v>
      </c>
      <c r="AF8" s="149"/>
      <c r="AG8" s="149"/>
      <c r="AH8" s="150"/>
      <c r="AI8" s="139" t="s">
        <v>151</v>
      </c>
      <c r="AJ8" s="140"/>
      <c r="AK8" s="140"/>
      <c r="AL8" s="141"/>
      <c r="AM8" s="136" t="s">
        <v>21</v>
      </c>
      <c r="AN8" s="136" t="s">
        <v>53</v>
      </c>
    </row>
    <row r="9" spans="2:40" ht="20.25" customHeight="1">
      <c r="B9" s="158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24" t="s">
        <v>44</v>
      </c>
      <c r="O9" s="124" t="s">
        <v>45</v>
      </c>
      <c r="P9" s="124" t="s">
        <v>44</v>
      </c>
      <c r="Q9" s="124" t="s">
        <v>45</v>
      </c>
      <c r="R9" s="124" t="s">
        <v>19</v>
      </c>
      <c r="S9" s="124" t="s">
        <v>47</v>
      </c>
      <c r="T9" s="124" t="s">
        <v>31</v>
      </c>
      <c r="U9" s="124" t="s">
        <v>2</v>
      </c>
      <c r="V9" s="156"/>
      <c r="W9" s="124" t="s">
        <v>47</v>
      </c>
      <c r="X9" s="124" t="s">
        <v>31</v>
      </c>
      <c r="Y9" s="124" t="s">
        <v>2</v>
      </c>
      <c r="Z9" s="134" t="s">
        <v>48</v>
      </c>
      <c r="AA9" s="145" t="s">
        <v>50</v>
      </c>
      <c r="AB9" s="146"/>
      <c r="AC9" s="146"/>
      <c r="AD9" s="147"/>
      <c r="AE9" s="151" t="s">
        <v>44</v>
      </c>
      <c r="AF9" s="152"/>
      <c r="AG9" s="153" t="s">
        <v>45</v>
      </c>
      <c r="AH9" s="154"/>
      <c r="AI9" s="142"/>
      <c r="AJ9" s="143"/>
      <c r="AK9" s="143"/>
      <c r="AL9" s="144"/>
      <c r="AM9" s="137"/>
      <c r="AN9" s="137"/>
    </row>
    <row r="10" spans="2:40" ht="48" customHeight="1">
      <c r="B10" s="159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35"/>
      <c r="AA10" s="38" t="s">
        <v>49</v>
      </c>
      <c r="AB10" s="34" t="s">
        <v>47</v>
      </c>
      <c r="AC10" s="35" t="s">
        <v>31</v>
      </c>
      <c r="AD10" s="35" t="s">
        <v>2</v>
      </c>
      <c r="AE10" s="35" t="s">
        <v>52</v>
      </c>
      <c r="AF10" s="35" t="s">
        <v>50</v>
      </c>
      <c r="AG10" s="35" t="s">
        <v>52</v>
      </c>
      <c r="AH10" s="35" t="s">
        <v>50</v>
      </c>
      <c r="AI10" s="38" t="s">
        <v>49</v>
      </c>
      <c r="AJ10" s="34" t="s">
        <v>47</v>
      </c>
      <c r="AK10" s="35" t="s">
        <v>31</v>
      </c>
      <c r="AL10" s="35" t="s">
        <v>2</v>
      </c>
      <c r="AM10" s="138"/>
      <c r="AN10" s="138"/>
    </row>
    <row r="11" spans="2:40" ht="12">
      <c r="B11" s="5">
        <v>1</v>
      </c>
      <c r="C11" s="5">
        <v>2</v>
      </c>
      <c r="D11" s="7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7">
        <v>21</v>
      </c>
      <c r="W11" s="5">
        <v>22</v>
      </c>
      <c r="X11" s="5">
        <v>23</v>
      </c>
      <c r="Y11" s="5">
        <v>24</v>
      </c>
      <c r="Z11" s="19">
        <v>25</v>
      </c>
      <c r="AA11" s="19">
        <v>26</v>
      </c>
      <c r="AB11" s="5">
        <v>27</v>
      </c>
      <c r="AC11" s="5">
        <v>28</v>
      </c>
      <c r="AD11" s="5">
        <v>29</v>
      </c>
      <c r="AE11" s="5">
        <v>30</v>
      </c>
      <c r="AF11" s="5">
        <v>31</v>
      </c>
      <c r="AG11" s="5">
        <v>32</v>
      </c>
      <c r="AH11" s="5">
        <v>33</v>
      </c>
      <c r="AI11" s="5">
        <v>34</v>
      </c>
      <c r="AJ11" s="5">
        <v>35</v>
      </c>
      <c r="AK11" s="5">
        <v>36</v>
      </c>
      <c r="AL11" s="5">
        <v>37</v>
      </c>
      <c r="AM11" s="5">
        <v>38</v>
      </c>
      <c r="AN11" s="5">
        <v>39</v>
      </c>
    </row>
    <row r="12" spans="2:40" ht="12">
      <c r="B12" s="5"/>
      <c r="C12" s="5"/>
      <c r="D12" s="14"/>
      <c r="E12" s="5"/>
      <c r="F12" s="5"/>
      <c r="G12" s="5"/>
      <c r="H12" s="5"/>
      <c r="I12" s="19"/>
      <c r="J12" s="5"/>
      <c r="K12" s="15"/>
      <c r="L12" s="16"/>
      <c r="M12" s="16"/>
      <c r="N12" s="16"/>
      <c r="O12" s="16"/>
      <c r="P12" s="12"/>
      <c r="Q12" s="16"/>
      <c r="R12" s="16"/>
      <c r="S12" s="16"/>
      <c r="T12" s="16"/>
      <c r="U12" s="5"/>
      <c r="V12" s="5"/>
      <c r="W12" s="5"/>
      <c r="X12" s="5"/>
      <c r="Y12" s="5"/>
      <c r="Z12" s="19"/>
      <c r="AA12" s="19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12">
      <c r="B13" s="5"/>
      <c r="C13" s="5"/>
      <c r="D13" s="6"/>
      <c r="E13" s="5"/>
      <c r="F13" s="5"/>
      <c r="G13" s="5"/>
      <c r="H13" s="5"/>
      <c r="I13" s="5"/>
      <c r="J13" s="5"/>
      <c r="K13" s="15"/>
      <c r="L13" s="16"/>
      <c r="M13" s="16"/>
      <c r="N13" s="16"/>
      <c r="O13" s="16"/>
      <c r="P13" s="12"/>
      <c r="Q13" s="16"/>
      <c r="R13" s="16"/>
      <c r="S13" s="16"/>
      <c r="T13" s="16"/>
      <c r="U13" s="5"/>
      <c r="V13" s="5"/>
      <c r="W13" s="5"/>
      <c r="X13" s="5"/>
      <c r="Y13" s="5"/>
      <c r="Z13" s="19"/>
      <c r="AA13" s="19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ht="12">
      <c r="B14" s="5"/>
      <c r="C14" s="5"/>
      <c r="D14" s="6"/>
      <c r="E14" s="5"/>
      <c r="F14" s="5"/>
      <c r="G14" s="5"/>
      <c r="H14" s="5"/>
      <c r="I14" s="5"/>
      <c r="J14" s="5"/>
      <c r="K14" s="15"/>
      <c r="L14" s="16"/>
      <c r="M14" s="16"/>
      <c r="N14" s="16"/>
      <c r="O14" s="16"/>
      <c r="P14" s="12"/>
      <c r="Q14" s="16"/>
      <c r="R14" s="16"/>
      <c r="S14" s="16"/>
      <c r="T14" s="16"/>
      <c r="U14" s="16"/>
      <c r="V14" s="16"/>
      <c r="W14" s="16"/>
      <c r="X14" s="16"/>
      <c r="Y14" s="16"/>
      <c r="Z14" s="19"/>
      <c r="AA14" s="19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ht="12">
      <c r="B15" s="5"/>
      <c r="C15" s="5"/>
      <c r="D15" s="6"/>
      <c r="E15" s="5"/>
      <c r="F15" s="5"/>
      <c r="G15" s="5"/>
      <c r="H15" s="5"/>
      <c r="I15" s="5"/>
      <c r="J15" s="5"/>
      <c r="K15" s="5"/>
      <c r="L15" s="16"/>
      <c r="M15" s="16"/>
      <c r="N15" s="16"/>
      <c r="O15" s="16"/>
      <c r="P15" s="5"/>
      <c r="Q15" s="16"/>
      <c r="R15" s="5"/>
      <c r="S15" s="5"/>
      <c r="T15" s="5"/>
      <c r="U15" s="5"/>
      <c r="V15" s="5"/>
      <c r="W15" s="5"/>
      <c r="X15" s="5"/>
      <c r="Y15" s="5"/>
      <c r="Z15" s="19"/>
      <c r="AA15" s="19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ht="12">
      <c r="B16" s="5"/>
      <c r="C16" s="5"/>
      <c r="D16" s="5"/>
      <c r="E16" s="5"/>
      <c r="F16" s="5"/>
      <c r="G16" s="5"/>
      <c r="H16" s="5"/>
      <c r="I16" s="5"/>
      <c r="J16" s="5"/>
      <c r="K16" s="5"/>
      <c r="L16" s="16"/>
      <c r="M16" s="16"/>
      <c r="N16" s="16"/>
      <c r="O16" s="16"/>
      <c r="P16" s="5"/>
      <c r="Q16" s="16"/>
      <c r="R16" s="5"/>
      <c r="S16" s="5"/>
      <c r="T16" s="5"/>
      <c r="U16" s="5"/>
      <c r="V16" s="5"/>
      <c r="W16" s="5"/>
      <c r="X16" s="5"/>
      <c r="Y16" s="5"/>
      <c r="Z16" s="19"/>
      <c r="AA16" s="19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ht="12"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16"/>
      <c r="N17" s="16"/>
      <c r="O17" s="16"/>
      <c r="P17" s="5"/>
      <c r="Q17" s="16"/>
      <c r="R17" s="5"/>
      <c r="S17" s="5"/>
      <c r="T17" s="5"/>
      <c r="U17" s="5"/>
      <c r="V17" s="5"/>
      <c r="W17" s="5"/>
      <c r="X17" s="5"/>
      <c r="Y17" s="5"/>
      <c r="Z17" s="19"/>
      <c r="AA17" s="19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2:40" ht="12">
      <c r="B18" s="5"/>
      <c r="C18" s="5"/>
      <c r="D18" s="5"/>
      <c r="E18" s="5"/>
      <c r="F18" s="5"/>
      <c r="G18" s="5"/>
      <c r="H18" s="5"/>
      <c r="I18" s="5"/>
      <c r="J18" s="5"/>
      <c r="K18" s="5"/>
      <c r="L18" s="16"/>
      <c r="M18" s="16"/>
      <c r="N18" s="16"/>
      <c r="O18" s="16"/>
      <c r="P18" s="5"/>
      <c r="Q18" s="16"/>
      <c r="R18" s="5"/>
      <c r="S18" s="5"/>
      <c r="T18" s="5"/>
      <c r="U18" s="5"/>
      <c r="V18" s="5"/>
      <c r="W18" s="5"/>
      <c r="X18" s="5"/>
      <c r="Y18" s="5"/>
      <c r="Z18" s="19"/>
      <c r="AA18" s="19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2:40" ht="12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1"/>
      <c r="Q19" s="2"/>
      <c r="R19" s="1"/>
      <c r="S19" s="1"/>
      <c r="T19" s="1"/>
      <c r="U19" s="1"/>
      <c r="V19" s="1"/>
      <c r="W19" s="1"/>
      <c r="X19" s="1"/>
      <c r="Y19" s="1"/>
      <c r="Z19" s="19"/>
      <c r="AA19" s="19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2:40" ht="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1"/>
      <c r="Q20" s="2"/>
      <c r="R20" s="1"/>
      <c r="S20" s="1"/>
      <c r="T20" s="1"/>
      <c r="U20" s="1"/>
      <c r="V20" s="1"/>
      <c r="W20" s="1"/>
      <c r="X20" s="1"/>
      <c r="Y20" s="1"/>
      <c r="Z20" s="37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2:40" ht="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1"/>
      <c r="Q21" s="2"/>
      <c r="R21" s="1"/>
      <c r="S21" s="1"/>
      <c r="T21" s="1"/>
      <c r="U21" s="1"/>
      <c r="V21" s="1"/>
      <c r="W21" s="1"/>
      <c r="X21" s="1"/>
      <c r="Y21" s="1"/>
      <c r="Z21" s="37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1"/>
      <c r="Q22" s="2"/>
      <c r="R22" s="1"/>
      <c r="S22" s="1"/>
      <c r="T22" s="1"/>
      <c r="U22" s="1"/>
      <c r="V22" s="1"/>
      <c r="W22" s="1"/>
      <c r="X22" s="1"/>
      <c r="Y22" s="1"/>
      <c r="Z22" s="37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2:40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1"/>
      <c r="Q23" s="2"/>
      <c r="R23" s="1"/>
      <c r="S23" s="1"/>
      <c r="T23" s="1"/>
      <c r="U23" s="1"/>
      <c r="V23" s="1"/>
      <c r="W23" s="1"/>
      <c r="X23" s="1"/>
      <c r="Y23" s="1"/>
      <c r="Z23" s="37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2:40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37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2:40" ht="12">
      <c r="B25" s="1"/>
      <c r="C25" s="17" t="s">
        <v>2</v>
      </c>
      <c r="D25" s="17"/>
      <c r="E25" s="17"/>
      <c r="F25" s="17"/>
      <c r="G25" s="17"/>
      <c r="H25" s="17"/>
      <c r="I25" s="17"/>
      <c r="J25" s="17"/>
      <c r="K25" s="18"/>
      <c r="L25" s="4"/>
      <c r="M25" s="4">
        <f>SUM(M12:M24)</f>
        <v>0</v>
      </c>
      <c r="N25" s="4">
        <f>SUM(N12:N24)</f>
        <v>0</v>
      </c>
      <c r="O25" s="4">
        <f>SUM(O12:O24)</f>
        <v>0</v>
      </c>
      <c r="P25" s="17"/>
      <c r="Q25" s="4">
        <f aca="true" t="shared" si="0" ref="Q25:Y25">SUM(Q12:Q24)</f>
        <v>0</v>
      </c>
      <c r="R25" s="4">
        <f t="shared" si="0"/>
        <v>0</v>
      </c>
      <c r="S25" s="4">
        <f t="shared" si="0"/>
        <v>0</v>
      </c>
      <c r="T25" s="4">
        <f t="shared" si="0"/>
        <v>0</v>
      </c>
      <c r="U25" s="4">
        <f t="shared" si="0"/>
        <v>0</v>
      </c>
      <c r="V25" s="4">
        <f t="shared" si="0"/>
        <v>0</v>
      </c>
      <c r="W25" s="4">
        <f t="shared" si="0"/>
        <v>0</v>
      </c>
      <c r="X25" s="4">
        <f t="shared" si="0"/>
        <v>0</v>
      </c>
      <c r="Y25" s="4">
        <f t="shared" si="0"/>
        <v>0</v>
      </c>
      <c r="Z25" s="4"/>
      <c r="AA25" s="4">
        <f>SUM(AA12:AA24)</f>
        <v>0</v>
      </c>
      <c r="AB25" s="4">
        <f>SUM(AB12:AB24)</f>
        <v>0</v>
      </c>
      <c r="AC25" s="4">
        <f>SUM(AC12:AC24)</f>
        <v>0</v>
      </c>
      <c r="AD25" s="4">
        <f>SUM(AD12:AD24)</f>
        <v>0</v>
      </c>
      <c r="AE25" s="4"/>
      <c r="AF25" s="4">
        <f>SUM(AF12:AF24)</f>
        <v>0</v>
      </c>
      <c r="AG25" s="4"/>
      <c r="AH25" s="4">
        <f>SUM(AH12:AH24)</f>
        <v>0</v>
      </c>
      <c r="AI25" s="4">
        <f>SUM(AI12:AI24)</f>
        <v>0</v>
      </c>
      <c r="AJ25" s="4">
        <f>SUM(AJ12:AJ24)</f>
        <v>0</v>
      </c>
      <c r="AK25" s="4">
        <f>SUM(AK12:AK24)</f>
        <v>0</v>
      </c>
      <c r="AL25" s="4">
        <f>SUM(AL12:AL24)</f>
        <v>0</v>
      </c>
      <c r="AM25" s="4"/>
      <c r="AN25" s="4"/>
    </row>
    <row r="27" ht="27.75" customHeight="1"/>
    <row r="28" spans="3:20" ht="17.25">
      <c r="C28" s="33" t="s">
        <v>98</v>
      </c>
      <c r="D28" s="44"/>
      <c r="E28" s="44"/>
      <c r="F28" s="44"/>
      <c r="G28" s="44"/>
      <c r="H28" s="44"/>
      <c r="I28" s="44"/>
      <c r="J28" s="44"/>
      <c r="K28" s="31"/>
      <c r="L28" s="31"/>
      <c r="M28" s="31"/>
      <c r="N28" s="43"/>
      <c r="O28" s="43"/>
      <c r="P28" s="43"/>
      <c r="Q28" s="43"/>
      <c r="R28" s="43"/>
      <c r="S28" s="43"/>
      <c r="T28" s="43"/>
    </row>
    <row r="29" spans="11:20" ht="12">
      <c r="K29" s="31"/>
      <c r="L29" s="31"/>
      <c r="M29" s="31"/>
      <c r="N29" s="43"/>
      <c r="O29" s="43"/>
      <c r="P29" s="43"/>
      <c r="Q29" s="43"/>
      <c r="R29" s="43"/>
      <c r="S29" s="43"/>
      <c r="T29" s="43"/>
    </row>
    <row r="30" spans="11:20" ht="12">
      <c r="K30" s="31"/>
      <c r="L30" s="31"/>
      <c r="M30" s="31"/>
      <c r="N30" s="43"/>
      <c r="O30" s="43"/>
      <c r="P30" s="43"/>
      <c r="Q30" s="43"/>
      <c r="R30" s="43"/>
      <c r="S30" s="43"/>
      <c r="T30" s="43"/>
    </row>
    <row r="31" spans="11:20" ht="12">
      <c r="K31" s="31"/>
      <c r="L31" s="31"/>
      <c r="M31" s="31"/>
      <c r="N31" s="43"/>
      <c r="O31" s="43"/>
      <c r="P31" s="43"/>
      <c r="Q31" s="43"/>
      <c r="R31" s="43"/>
      <c r="S31" s="43"/>
      <c r="T31" s="43"/>
    </row>
    <row r="32" spans="3:20" ht="12">
      <c r="C32" s="121" t="s">
        <v>109</v>
      </c>
      <c r="D32" s="121"/>
      <c r="E32" s="121"/>
      <c r="F32" s="121"/>
      <c r="K32" s="31"/>
      <c r="L32" s="31"/>
      <c r="M32" s="31"/>
      <c r="N32" s="43"/>
      <c r="O32" s="43"/>
      <c r="P32" s="43"/>
      <c r="Q32" s="43"/>
      <c r="R32" s="43"/>
      <c r="S32" s="43"/>
      <c r="T32" s="43"/>
    </row>
    <row r="33" spans="3:20" ht="12">
      <c r="C33" s="119" t="s">
        <v>32</v>
      </c>
      <c r="D33" s="119"/>
      <c r="E33" s="119"/>
      <c r="F33" s="119"/>
      <c r="K33" s="31"/>
      <c r="L33" s="31"/>
      <c r="M33" s="31"/>
      <c r="N33" s="43"/>
      <c r="O33" s="43"/>
      <c r="P33" s="43"/>
      <c r="Q33" s="43"/>
      <c r="R33" s="43"/>
      <c r="S33" s="43"/>
      <c r="T33" s="43"/>
    </row>
    <row r="34" spans="11:20" ht="12">
      <c r="K34" s="31"/>
      <c r="L34" s="31"/>
      <c r="M34" s="31"/>
      <c r="N34" s="43"/>
      <c r="O34" s="43"/>
      <c r="P34" s="43"/>
      <c r="Q34" s="43"/>
      <c r="R34" s="43"/>
      <c r="S34" s="43"/>
      <c r="T34" s="43"/>
    </row>
    <row r="35" spans="3:20" ht="12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3"/>
      <c r="O35" s="43"/>
      <c r="P35" s="43"/>
      <c r="Q35" s="43"/>
      <c r="R35" s="43"/>
      <c r="S35" s="43"/>
      <c r="T35" s="43"/>
    </row>
  </sheetData>
  <sheetProtection/>
  <mergeCells count="42">
    <mergeCell ref="C1:E1"/>
    <mergeCell ref="C3:G3"/>
    <mergeCell ref="B6:AA6"/>
    <mergeCell ref="V8:V10"/>
    <mergeCell ref="R9:R10"/>
    <mergeCell ref="S9:S10"/>
    <mergeCell ref="T9:T10"/>
    <mergeCell ref="U9:U10"/>
    <mergeCell ref="F8:F10"/>
    <mergeCell ref="G8:G10"/>
    <mergeCell ref="C32:F32"/>
    <mergeCell ref="C33:F33"/>
    <mergeCell ref="W8:Y8"/>
    <mergeCell ref="K8:K10"/>
    <mergeCell ref="L8:L10"/>
    <mergeCell ref="J8:J10"/>
    <mergeCell ref="N8:O8"/>
    <mergeCell ref="P8:Q8"/>
    <mergeCell ref="R8:U8"/>
    <mergeCell ref="Q9:Q10"/>
    <mergeCell ref="H8:H10"/>
    <mergeCell ref="I8:I10"/>
    <mergeCell ref="B8:B10"/>
    <mergeCell ref="C8:C10"/>
    <mergeCell ref="D8:D10"/>
    <mergeCell ref="E8:E10"/>
    <mergeCell ref="M8:M10"/>
    <mergeCell ref="N9:N10"/>
    <mergeCell ref="O9:O10"/>
    <mergeCell ref="P9:P10"/>
    <mergeCell ref="W9:W10"/>
    <mergeCell ref="X9:X10"/>
    <mergeCell ref="Y9:Y10"/>
    <mergeCell ref="Z9:Z10"/>
    <mergeCell ref="AN8:AN10"/>
    <mergeCell ref="AI8:AL9"/>
    <mergeCell ref="AM8:AM10"/>
    <mergeCell ref="AA9:AD9"/>
    <mergeCell ref="AE8:AH8"/>
    <mergeCell ref="AE9:AF9"/>
    <mergeCell ref="AG9:AH9"/>
    <mergeCell ref="Z8:AD8"/>
  </mergeCells>
  <printOptions/>
  <pageMargins left="0" right="0" top="0.984251968503937" bottom="0.5905511811023623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33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875" style="0" customWidth="1"/>
    <col min="2" max="2" width="5.00390625" style="0" customWidth="1"/>
    <col min="3" max="3" width="8.75390625" style="0" customWidth="1"/>
    <col min="4" max="4" width="8.375" style="0" customWidth="1"/>
    <col min="5" max="5" width="12.25390625" style="0" customWidth="1"/>
    <col min="7" max="7" width="12.75390625" style="0" customWidth="1"/>
    <col min="8" max="8" width="10.625" style="0" customWidth="1"/>
    <col min="9" max="9" width="7.875" style="0" customWidth="1"/>
    <col min="10" max="10" width="10.125" style="0" customWidth="1"/>
    <col min="11" max="11" width="9.00390625" style="0" customWidth="1"/>
    <col min="12" max="12" width="6.875" style="0" customWidth="1"/>
    <col min="14" max="14" width="6.375" style="0" customWidth="1"/>
    <col min="17" max="17" width="8.625" style="0" customWidth="1"/>
    <col min="18" max="18" width="9.625" style="0" customWidth="1"/>
    <col min="19" max="19" width="7.00390625" style="0" customWidth="1"/>
    <col min="20" max="20" width="6.875" style="0" customWidth="1"/>
    <col min="21" max="21" width="8.125" style="0" customWidth="1"/>
    <col min="22" max="22" width="7.875" style="0" customWidth="1"/>
    <col min="23" max="23" width="7.75390625" style="0" customWidth="1"/>
    <col min="24" max="24" width="8.125" style="0" customWidth="1"/>
    <col min="25" max="25" width="12.875" style="0" customWidth="1"/>
  </cols>
  <sheetData>
    <row r="1" spans="3:5" ht="12">
      <c r="C1" s="127" t="s">
        <v>142</v>
      </c>
      <c r="D1" s="121"/>
      <c r="E1" s="121"/>
    </row>
    <row r="2" spans="3:8" ht="12.75">
      <c r="C2" s="3" t="s">
        <v>22</v>
      </c>
      <c r="D2" s="3"/>
      <c r="E2" s="3"/>
      <c r="F2" s="3"/>
      <c r="G2" s="3"/>
      <c r="H2" s="3"/>
    </row>
    <row r="3" spans="3:8" ht="12">
      <c r="C3" s="121" t="s">
        <v>23</v>
      </c>
      <c r="D3" s="121"/>
      <c r="E3" s="121"/>
      <c r="F3" s="121"/>
      <c r="G3" s="121"/>
      <c r="H3" s="3"/>
    </row>
    <row r="4" spans="3:8" ht="12">
      <c r="C4" s="13"/>
      <c r="D4" s="13"/>
      <c r="E4" s="13"/>
      <c r="F4" s="13"/>
      <c r="G4" s="13"/>
      <c r="H4" s="3"/>
    </row>
    <row r="5" spans="3:8" ht="12">
      <c r="C5" s="13"/>
      <c r="D5" s="13"/>
      <c r="E5" s="13"/>
      <c r="F5" s="13"/>
      <c r="G5" s="13"/>
      <c r="H5" s="3"/>
    </row>
    <row r="6" spans="2:27" ht="12">
      <c r="B6" s="121" t="s">
        <v>118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21:25" ht="9.75" customHeight="1">
      <c r="U7" s="30"/>
      <c r="V7" s="30"/>
      <c r="W7" s="30"/>
      <c r="X7" s="30"/>
      <c r="Y7" s="30"/>
    </row>
    <row r="8" spans="2:28" ht="60" customHeight="1">
      <c r="B8" s="170" t="s">
        <v>0</v>
      </c>
      <c r="C8" s="136" t="s">
        <v>54</v>
      </c>
      <c r="D8" s="136" t="s">
        <v>55</v>
      </c>
      <c r="E8" s="136" t="s">
        <v>56</v>
      </c>
      <c r="F8" s="136" t="s">
        <v>57</v>
      </c>
      <c r="G8" s="136" t="s">
        <v>58</v>
      </c>
      <c r="H8" s="136" t="s">
        <v>59</v>
      </c>
      <c r="I8" s="136" t="s">
        <v>60</v>
      </c>
      <c r="J8" s="136" t="s">
        <v>61</v>
      </c>
      <c r="K8" s="136" t="s">
        <v>62</v>
      </c>
      <c r="L8" s="136" t="s">
        <v>63</v>
      </c>
      <c r="M8" s="136" t="s">
        <v>64</v>
      </c>
      <c r="N8" s="169" t="s">
        <v>65</v>
      </c>
      <c r="O8" s="169"/>
      <c r="P8" s="166" t="s">
        <v>138</v>
      </c>
      <c r="Q8" s="166"/>
      <c r="R8" s="163" t="s">
        <v>67</v>
      </c>
      <c r="S8" s="166" t="s">
        <v>152</v>
      </c>
      <c r="T8" s="166"/>
      <c r="U8" s="166"/>
      <c r="V8" s="166"/>
      <c r="W8" s="163" t="s">
        <v>72</v>
      </c>
      <c r="X8" s="166" t="s">
        <v>153</v>
      </c>
      <c r="Y8" s="166"/>
      <c r="Z8" s="163" t="s">
        <v>3</v>
      </c>
      <c r="AA8" s="163" t="s">
        <v>21</v>
      </c>
      <c r="AB8" s="136" t="s">
        <v>73</v>
      </c>
    </row>
    <row r="9" spans="2:29" ht="44.25" customHeight="1">
      <c r="B9" s="171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6" t="s">
        <v>48</v>
      </c>
      <c r="O9" s="136" t="s">
        <v>50</v>
      </c>
      <c r="P9" s="163" t="s">
        <v>19</v>
      </c>
      <c r="Q9" s="163" t="s">
        <v>66</v>
      </c>
      <c r="R9" s="164"/>
      <c r="S9" s="136" t="s">
        <v>52</v>
      </c>
      <c r="T9" s="163" t="s">
        <v>68</v>
      </c>
      <c r="U9" s="167" t="s">
        <v>69</v>
      </c>
      <c r="V9" s="168"/>
      <c r="W9" s="164"/>
      <c r="X9" s="163" t="s">
        <v>19</v>
      </c>
      <c r="Y9" s="163" t="s">
        <v>66</v>
      </c>
      <c r="Z9" s="164"/>
      <c r="AA9" s="164"/>
      <c r="AB9" s="137"/>
      <c r="AC9" s="10"/>
    </row>
    <row r="10" spans="2:29" ht="49.5" customHeight="1">
      <c r="B10" s="17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65"/>
      <c r="Q10" s="165"/>
      <c r="R10" s="165"/>
      <c r="S10" s="138"/>
      <c r="T10" s="165"/>
      <c r="U10" s="41" t="s">
        <v>70</v>
      </c>
      <c r="V10" s="41" t="s">
        <v>71</v>
      </c>
      <c r="W10" s="165"/>
      <c r="X10" s="165"/>
      <c r="Y10" s="165"/>
      <c r="Z10" s="165"/>
      <c r="AA10" s="165"/>
      <c r="AB10" s="138"/>
      <c r="AC10" s="10"/>
    </row>
    <row r="11" spans="2:28" ht="18" customHeight="1">
      <c r="B11" s="5">
        <v>1</v>
      </c>
      <c r="C11" s="5">
        <v>2</v>
      </c>
      <c r="D11" s="7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42">
        <v>21</v>
      </c>
      <c r="W11" s="19">
        <v>22</v>
      </c>
      <c r="X11" s="19">
        <v>23</v>
      </c>
      <c r="Y11" s="19">
        <v>24</v>
      </c>
      <c r="Z11" s="19">
        <v>25</v>
      </c>
      <c r="AA11" s="19">
        <v>26</v>
      </c>
      <c r="AB11" s="5">
        <v>27</v>
      </c>
    </row>
    <row r="12" spans="2:28" ht="12">
      <c r="B12" s="5"/>
      <c r="C12" s="5"/>
      <c r="D12" s="14"/>
      <c r="E12" s="5"/>
      <c r="F12" s="5"/>
      <c r="G12" s="5"/>
      <c r="H12" s="5"/>
      <c r="I12" s="19"/>
      <c r="J12" s="5"/>
      <c r="K12" s="15"/>
      <c r="L12" s="16"/>
      <c r="M12" s="22"/>
      <c r="N12" s="22"/>
      <c r="O12" s="22"/>
      <c r="P12" s="40"/>
      <c r="Q12" s="22"/>
      <c r="R12" s="22"/>
      <c r="S12" s="22"/>
      <c r="T12" s="22"/>
      <c r="U12" s="19"/>
      <c r="V12" s="19"/>
      <c r="W12" s="19"/>
      <c r="X12" s="19"/>
      <c r="Y12" s="19"/>
      <c r="Z12" s="19"/>
      <c r="AA12" s="19"/>
      <c r="AB12" s="36"/>
    </row>
    <row r="13" spans="2:28" ht="12">
      <c r="B13" s="5"/>
      <c r="C13" s="5"/>
      <c r="D13" s="6"/>
      <c r="E13" s="5"/>
      <c r="F13" s="5"/>
      <c r="G13" s="5"/>
      <c r="H13" s="5"/>
      <c r="I13" s="5"/>
      <c r="J13" s="5"/>
      <c r="K13" s="15"/>
      <c r="L13" s="16"/>
      <c r="M13" s="22"/>
      <c r="N13" s="22"/>
      <c r="O13" s="22"/>
      <c r="P13" s="40"/>
      <c r="Q13" s="22"/>
      <c r="R13" s="22"/>
      <c r="S13" s="22"/>
      <c r="T13" s="22"/>
      <c r="U13" s="19"/>
      <c r="V13" s="19"/>
      <c r="W13" s="19"/>
      <c r="X13" s="19"/>
      <c r="Y13" s="19"/>
      <c r="Z13" s="19"/>
      <c r="AA13" s="19"/>
      <c r="AB13" s="36"/>
    </row>
    <row r="14" spans="2:28" ht="12">
      <c r="B14" s="5"/>
      <c r="C14" s="5"/>
      <c r="D14" s="6"/>
      <c r="E14" s="5"/>
      <c r="F14" s="5"/>
      <c r="G14" s="5"/>
      <c r="H14" s="5"/>
      <c r="I14" s="5"/>
      <c r="J14" s="5"/>
      <c r="K14" s="15"/>
      <c r="L14" s="16"/>
      <c r="M14" s="22"/>
      <c r="N14" s="22"/>
      <c r="O14" s="22"/>
      <c r="P14" s="40"/>
      <c r="Q14" s="22"/>
      <c r="R14" s="22"/>
      <c r="S14" s="22"/>
      <c r="T14" s="22"/>
      <c r="U14" s="22"/>
      <c r="V14" s="22"/>
      <c r="W14" s="22"/>
      <c r="X14" s="22"/>
      <c r="Y14" s="22"/>
      <c r="Z14" s="19"/>
      <c r="AA14" s="19"/>
      <c r="AB14" s="36"/>
    </row>
    <row r="15" spans="2:28" ht="12">
      <c r="B15" s="5"/>
      <c r="C15" s="5"/>
      <c r="D15" s="6"/>
      <c r="E15" s="5"/>
      <c r="F15" s="5"/>
      <c r="G15" s="5"/>
      <c r="H15" s="5"/>
      <c r="I15" s="5"/>
      <c r="J15" s="5"/>
      <c r="K15" s="5"/>
      <c r="L15" s="16"/>
      <c r="M15" s="22"/>
      <c r="N15" s="22"/>
      <c r="O15" s="22"/>
      <c r="P15" s="19"/>
      <c r="Q15" s="2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36"/>
    </row>
    <row r="16" spans="2:28" ht="12">
      <c r="B16" s="5"/>
      <c r="C16" s="5"/>
      <c r="D16" s="5"/>
      <c r="E16" s="5"/>
      <c r="F16" s="5"/>
      <c r="G16" s="5"/>
      <c r="H16" s="5"/>
      <c r="I16" s="5"/>
      <c r="J16" s="5"/>
      <c r="K16" s="5"/>
      <c r="L16" s="16"/>
      <c r="M16" s="22"/>
      <c r="N16" s="22"/>
      <c r="O16" s="22"/>
      <c r="P16" s="19"/>
      <c r="Q16" s="2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36"/>
    </row>
    <row r="17" spans="2:28" ht="12"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22"/>
      <c r="N17" s="22"/>
      <c r="O17" s="22"/>
      <c r="P17" s="19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36"/>
    </row>
    <row r="18" spans="2:28" ht="12">
      <c r="B18" s="5"/>
      <c r="C18" s="5"/>
      <c r="D18" s="5"/>
      <c r="E18" s="5"/>
      <c r="F18" s="5"/>
      <c r="G18" s="5"/>
      <c r="H18" s="5"/>
      <c r="I18" s="5"/>
      <c r="J18" s="5"/>
      <c r="K18" s="5"/>
      <c r="L18" s="16"/>
      <c r="M18" s="22"/>
      <c r="N18" s="22"/>
      <c r="O18" s="22"/>
      <c r="P18" s="19"/>
      <c r="Q18" s="2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36"/>
    </row>
    <row r="19" spans="2:28" ht="12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39"/>
      <c r="N19" s="39"/>
      <c r="O19" s="39"/>
      <c r="P19" s="37"/>
      <c r="Q19" s="39"/>
      <c r="R19" s="37"/>
      <c r="S19" s="37"/>
      <c r="T19" s="37"/>
      <c r="U19" s="37"/>
      <c r="V19" s="37"/>
      <c r="W19" s="37"/>
      <c r="X19" s="37"/>
      <c r="Y19" s="37"/>
      <c r="Z19" s="19"/>
      <c r="AA19" s="19"/>
      <c r="AB19" s="36"/>
    </row>
    <row r="20" spans="2:28" ht="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9"/>
      <c r="N20" s="39"/>
      <c r="O20" s="39"/>
      <c r="P20" s="37"/>
      <c r="Q20" s="39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6"/>
    </row>
    <row r="21" spans="2:28" ht="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9"/>
      <c r="N21" s="39"/>
      <c r="O21" s="39"/>
      <c r="P21" s="37"/>
      <c r="Q21" s="39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6"/>
    </row>
    <row r="22" spans="2:28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9"/>
      <c r="N22" s="39"/>
      <c r="O22" s="39"/>
      <c r="P22" s="37"/>
      <c r="Q22" s="39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6"/>
    </row>
    <row r="23" spans="2:28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9"/>
      <c r="N23" s="39"/>
      <c r="O23" s="39"/>
      <c r="P23" s="37"/>
      <c r="Q23" s="39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6"/>
    </row>
    <row r="24" spans="2:28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9"/>
      <c r="N24" s="39"/>
      <c r="O24" s="3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6"/>
    </row>
    <row r="25" spans="2:28" ht="12">
      <c r="B25" s="1"/>
      <c r="C25" s="17" t="s">
        <v>2</v>
      </c>
      <c r="D25" s="17"/>
      <c r="E25" s="17"/>
      <c r="F25" s="17"/>
      <c r="G25" s="17"/>
      <c r="H25" s="17"/>
      <c r="I25" s="17"/>
      <c r="J25" s="17"/>
      <c r="K25" s="18"/>
      <c r="L25" s="4">
        <f>SUM(L12:L24)</f>
        <v>0</v>
      </c>
      <c r="M25" s="4"/>
      <c r="N25" s="4"/>
      <c r="O25" s="4"/>
      <c r="P25" s="17"/>
      <c r="Q25" s="4"/>
      <c r="R25" s="4"/>
      <c r="S25" s="4"/>
      <c r="T25" s="4"/>
      <c r="U25" s="4"/>
      <c r="V25" s="4"/>
      <c r="W25" s="4"/>
      <c r="X25" s="4"/>
      <c r="Y25" s="4"/>
      <c r="Z25" s="17"/>
      <c r="AA25" s="17"/>
      <c r="AB25" s="72"/>
    </row>
    <row r="26" spans="13:21" ht="12">
      <c r="M26" s="30"/>
      <c r="N26" s="30"/>
      <c r="O26" s="30"/>
      <c r="P26" s="30"/>
      <c r="Q26" s="30"/>
      <c r="R26" s="30"/>
      <c r="S26" s="30"/>
      <c r="T26" s="30"/>
      <c r="U26" s="30"/>
    </row>
    <row r="27" spans="13:21" ht="12">
      <c r="M27" s="30"/>
      <c r="N27" s="30"/>
      <c r="O27" s="30"/>
      <c r="P27" s="30"/>
      <c r="Q27" s="30"/>
      <c r="R27" s="30"/>
      <c r="S27" s="30"/>
      <c r="T27" s="30"/>
      <c r="U27" s="30"/>
    </row>
    <row r="28" spans="3:20" ht="17.25">
      <c r="C28" s="33" t="s">
        <v>98</v>
      </c>
      <c r="D28" s="44"/>
      <c r="E28" s="44"/>
      <c r="F28" s="44"/>
      <c r="G28" s="44"/>
      <c r="H28" s="44"/>
      <c r="I28" s="44"/>
      <c r="J28" s="44"/>
      <c r="K28" s="31"/>
      <c r="L28" s="31"/>
      <c r="M28" s="31"/>
      <c r="N28" s="43"/>
      <c r="O28" s="43"/>
      <c r="P28" s="43"/>
      <c r="Q28" s="43"/>
      <c r="R28" s="43"/>
      <c r="S28" s="43"/>
      <c r="T28" s="43"/>
    </row>
    <row r="32" spans="3:6" ht="12">
      <c r="C32" s="121" t="s">
        <v>110</v>
      </c>
      <c r="D32" s="121"/>
      <c r="E32" s="121"/>
      <c r="F32" s="121"/>
    </row>
    <row r="33" spans="3:6" ht="12">
      <c r="C33" s="119" t="s">
        <v>32</v>
      </c>
      <c r="D33" s="119"/>
      <c r="E33" s="119"/>
      <c r="F33" s="119"/>
    </row>
  </sheetData>
  <sheetProtection/>
  <mergeCells count="35">
    <mergeCell ref="C1:E1"/>
    <mergeCell ref="C3:G3"/>
    <mergeCell ref="B6:AA6"/>
    <mergeCell ref="P8:Q8"/>
    <mergeCell ref="M8:M10"/>
    <mergeCell ref="J8:J10"/>
    <mergeCell ref="K8:K10"/>
    <mergeCell ref="L8:L10"/>
    <mergeCell ref="B8:B10"/>
    <mergeCell ref="I8:I10"/>
    <mergeCell ref="C33:F33"/>
    <mergeCell ref="C32:F32"/>
    <mergeCell ref="N8:O8"/>
    <mergeCell ref="C8:C10"/>
    <mergeCell ref="D8:D10"/>
    <mergeCell ref="E8:E10"/>
    <mergeCell ref="F8:F10"/>
    <mergeCell ref="G8:G10"/>
    <mergeCell ref="H8:H10"/>
    <mergeCell ref="N9:N10"/>
    <mergeCell ref="O9:O10"/>
    <mergeCell ref="P9:P10"/>
    <mergeCell ref="Q9:Q10"/>
    <mergeCell ref="R8:R10"/>
    <mergeCell ref="S8:V8"/>
    <mergeCell ref="S9:S10"/>
    <mergeCell ref="T9:T10"/>
    <mergeCell ref="U9:V9"/>
    <mergeCell ref="Z8:Z10"/>
    <mergeCell ref="AA8:AA10"/>
    <mergeCell ref="AB8:AB10"/>
    <mergeCell ref="W8:W10"/>
    <mergeCell ref="X8:Y8"/>
    <mergeCell ref="X9:X10"/>
    <mergeCell ref="Y9:Y10"/>
  </mergeCells>
  <printOptions/>
  <pageMargins left="0" right="0" top="0.984251968503937" bottom="0.984251968503937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9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14.125" style="0" customWidth="1"/>
    <col min="4" max="4" width="11.375" style="0" customWidth="1"/>
    <col min="5" max="5" width="4.375" style="0" customWidth="1"/>
    <col min="6" max="6" width="5.625" style="0" customWidth="1"/>
    <col min="7" max="7" width="6.75390625" style="0" customWidth="1"/>
    <col min="8" max="8" width="11.875" style="0" customWidth="1"/>
    <col min="9" max="9" width="10.875" style="0" bestFit="1" customWidth="1"/>
    <col min="10" max="10" width="10.75390625" style="0" customWidth="1"/>
    <col min="11" max="12" width="4.875" style="0" customWidth="1"/>
    <col min="13" max="13" width="10.75390625" style="0" bestFit="1" customWidth="1"/>
    <col min="14" max="14" width="11.875" style="0" customWidth="1"/>
    <col min="15" max="15" width="4.75390625" style="0" customWidth="1"/>
    <col min="16" max="16" width="11.375" style="0" customWidth="1"/>
    <col min="17" max="17" width="4.25390625" style="0" customWidth="1"/>
    <col min="18" max="18" width="5.25390625" style="0" customWidth="1"/>
    <col min="19" max="19" width="11.875" style="0" customWidth="1"/>
    <col min="20" max="20" width="5.875" style="0" customWidth="1"/>
    <col min="21" max="21" width="12.125" style="0" customWidth="1"/>
    <col min="22" max="22" width="4.875" style="0" customWidth="1"/>
    <col min="23" max="23" width="11.625" style="0" customWidth="1"/>
    <col min="24" max="24" width="8.875" style="0" customWidth="1"/>
    <col min="25" max="25" width="6.25390625" style="0" customWidth="1"/>
    <col min="26" max="26" width="12.875" style="0" customWidth="1"/>
  </cols>
  <sheetData>
    <row r="1" spans="6:15" ht="12.75">
      <c r="F1" s="177" t="s">
        <v>119</v>
      </c>
      <c r="G1" s="128"/>
      <c r="H1" s="128"/>
      <c r="I1" s="128"/>
      <c r="J1" s="128"/>
      <c r="K1" s="128"/>
      <c r="L1" s="128"/>
      <c r="M1" s="128"/>
      <c r="N1" s="128"/>
      <c r="O1" s="128"/>
    </row>
    <row r="2" spans="7:15" ht="12">
      <c r="G2" s="128" t="s">
        <v>89</v>
      </c>
      <c r="H2" s="128"/>
      <c r="I2" s="128"/>
      <c r="J2" s="128"/>
      <c r="K2" s="128"/>
      <c r="L2" s="128"/>
      <c r="M2" s="128"/>
      <c r="N2" s="128"/>
      <c r="O2" s="128"/>
    </row>
    <row r="3" spans="7:15" ht="12">
      <c r="G3" s="178" t="s">
        <v>139</v>
      </c>
      <c r="H3" s="178"/>
      <c r="I3" s="178"/>
      <c r="J3" s="178"/>
      <c r="K3" s="178"/>
      <c r="L3" s="178"/>
      <c r="M3" s="178"/>
      <c r="N3" s="178"/>
      <c r="O3" s="178"/>
    </row>
    <row r="4" spans="7:15" ht="12">
      <c r="G4" s="45"/>
      <c r="H4" s="45"/>
      <c r="I4" s="45"/>
      <c r="J4" s="45"/>
      <c r="K4" s="45"/>
      <c r="L4" s="45"/>
      <c r="M4" s="45"/>
      <c r="N4" s="45"/>
      <c r="O4" s="45"/>
    </row>
    <row r="5" spans="2:19" ht="12">
      <c r="B5" s="181" t="s">
        <v>154</v>
      </c>
      <c r="C5" s="182"/>
      <c r="D5" s="182"/>
      <c r="E5" s="182"/>
      <c r="F5" s="182"/>
      <c r="G5" s="182"/>
      <c r="H5" s="182"/>
      <c r="I5" s="182"/>
      <c r="J5" s="45"/>
      <c r="K5" s="45"/>
      <c r="L5" s="45"/>
      <c r="M5" s="45"/>
      <c r="N5" s="46" t="s">
        <v>91</v>
      </c>
      <c r="O5" s="46"/>
      <c r="P5" s="46"/>
      <c r="Q5" s="46"/>
      <c r="R5" s="46"/>
      <c r="S5" s="46"/>
    </row>
    <row r="6" spans="2:20" ht="12">
      <c r="B6" s="128"/>
      <c r="C6" s="128"/>
      <c r="D6" s="128"/>
      <c r="E6" s="128"/>
      <c r="F6" s="128"/>
      <c r="G6" s="128"/>
      <c r="H6" s="45"/>
      <c r="I6" s="45"/>
      <c r="J6" s="45"/>
      <c r="K6" s="45"/>
      <c r="L6" s="45"/>
      <c r="M6" s="45"/>
      <c r="N6" s="180" t="s">
        <v>140</v>
      </c>
      <c r="O6" s="180"/>
      <c r="P6" s="180"/>
      <c r="Q6" s="180"/>
      <c r="R6" s="180"/>
      <c r="S6" s="180"/>
      <c r="T6" s="180"/>
    </row>
    <row r="7" spans="2:15" ht="24" customHeight="1">
      <c r="B7" s="179" t="s">
        <v>90</v>
      </c>
      <c r="C7" s="179"/>
      <c r="D7" s="179"/>
      <c r="E7" s="179"/>
      <c r="F7" s="179"/>
      <c r="G7" s="179"/>
      <c r="H7" s="45"/>
      <c r="I7" s="45"/>
      <c r="J7" s="45"/>
      <c r="K7" s="45"/>
      <c r="L7" s="45"/>
      <c r="M7" s="45"/>
      <c r="N7" s="45"/>
      <c r="O7" s="45"/>
    </row>
    <row r="9" spans="2:26" ht="24" customHeight="1">
      <c r="B9" s="136" t="s">
        <v>0</v>
      </c>
      <c r="C9" s="136" t="s">
        <v>86</v>
      </c>
      <c r="D9" s="174" t="s">
        <v>74</v>
      </c>
      <c r="E9" s="175"/>
      <c r="F9" s="175"/>
      <c r="G9" s="175"/>
      <c r="H9" s="176"/>
      <c r="I9" s="136" t="s">
        <v>75</v>
      </c>
      <c r="J9" s="174" t="s">
        <v>76</v>
      </c>
      <c r="K9" s="175"/>
      <c r="L9" s="175"/>
      <c r="M9" s="176"/>
      <c r="N9" s="173" t="s">
        <v>83</v>
      </c>
      <c r="O9" s="173"/>
      <c r="P9" s="173"/>
      <c r="Q9" s="173"/>
      <c r="R9" s="173"/>
      <c r="S9" s="173"/>
      <c r="T9" s="136" t="s">
        <v>72</v>
      </c>
      <c r="U9" s="174" t="s">
        <v>85</v>
      </c>
      <c r="V9" s="175"/>
      <c r="W9" s="175"/>
      <c r="X9" s="175"/>
      <c r="Y9" s="175"/>
      <c r="Z9" s="176"/>
    </row>
    <row r="10" spans="2:26" ht="75.75" customHeight="1">
      <c r="B10" s="138"/>
      <c r="C10" s="138"/>
      <c r="D10" s="7" t="s">
        <v>79</v>
      </c>
      <c r="E10" s="7" t="s">
        <v>84</v>
      </c>
      <c r="F10" s="7" t="s">
        <v>80</v>
      </c>
      <c r="G10" s="7" t="s">
        <v>31</v>
      </c>
      <c r="H10" s="7" t="s">
        <v>81</v>
      </c>
      <c r="I10" s="138"/>
      <c r="J10" s="20" t="s">
        <v>80</v>
      </c>
      <c r="K10" s="7" t="s">
        <v>82</v>
      </c>
      <c r="L10" s="7" t="s">
        <v>31</v>
      </c>
      <c r="M10" s="7" t="s">
        <v>81</v>
      </c>
      <c r="N10" s="7" t="s">
        <v>79</v>
      </c>
      <c r="O10" s="7" t="s">
        <v>84</v>
      </c>
      <c r="P10" s="103" t="s">
        <v>80</v>
      </c>
      <c r="Q10" s="7" t="s">
        <v>82</v>
      </c>
      <c r="R10" s="7" t="s">
        <v>31</v>
      </c>
      <c r="S10" s="7" t="s">
        <v>81</v>
      </c>
      <c r="T10" s="138"/>
      <c r="U10" s="7" t="s">
        <v>79</v>
      </c>
      <c r="V10" s="7" t="s">
        <v>84</v>
      </c>
      <c r="W10" s="7" t="s">
        <v>80</v>
      </c>
      <c r="X10" s="7" t="s">
        <v>82</v>
      </c>
      <c r="Y10" s="7" t="s">
        <v>31</v>
      </c>
      <c r="Z10" s="7" t="s">
        <v>81</v>
      </c>
    </row>
    <row r="11" spans="2:26" ht="12">
      <c r="B11" s="5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5">
        <v>14</v>
      </c>
      <c r="P11" s="104">
        <v>15</v>
      </c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5">
        <v>21</v>
      </c>
      <c r="W11" s="5">
        <v>22</v>
      </c>
      <c r="X11" s="5">
        <v>23</v>
      </c>
      <c r="Y11" s="5">
        <v>24</v>
      </c>
      <c r="Z11" s="5">
        <v>25</v>
      </c>
    </row>
    <row r="12" spans="2:26" ht="57" customHeight="1">
      <c r="B12" s="6">
        <v>1</v>
      </c>
      <c r="C12" s="20" t="s">
        <v>87</v>
      </c>
      <c r="D12" s="50">
        <v>65000000</v>
      </c>
      <c r="E12" s="49">
        <v>0</v>
      </c>
      <c r="F12" s="49">
        <v>0</v>
      </c>
      <c r="G12" s="49">
        <v>0</v>
      </c>
      <c r="H12" s="50">
        <f>SUM(D12:G12)</f>
        <v>65000000</v>
      </c>
      <c r="I12" s="49">
        <v>0</v>
      </c>
      <c r="J12" s="58">
        <f>нов1!M45</f>
        <v>1268022.6300000001</v>
      </c>
      <c r="K12" s="50">
        <v>0</v>
      </c>
      <c r="L12" s="50">
        <v>0</v>
      </c>
      <c r="M12" s="58">
        <f>J12</f>
        <v>1268022.6300000001</v>
      </c>
      <c r="N12" s="58">
        <f>нов1!Q45</f>
        <v>1091000</v>
      </c>
      <c r="O12" s="61">
        <v>0</v>
      </c>
      <c r="P12" s="55">
        <f>нов1!R45</f>
        <v>834428.05</v>
      </c>
      <c r="Q12" s="61">
        <v>0</v>
      </c>
      <c r="R12" s="61">
        <v>0</v>
      </c>
      <c r="S12" s="58">
        <f>N12+P12</f>
        <v>1925428.05</v>
      </c>
      <c r="T12" s="61">
        <v>0</v>
      </c>
      <c r="U12" s="61">
        <f>D12-N12+I12</f>
        <v>63909000</v>
      </c>
      <c r="V12" s="61">
        <v>0</v>
      </c>
      <c r="W12" s="58">
        <f>J12-P12</f>
        <v>433594.5800000001</v>
      </c>
      <c r="X12" s="49">
        <v>0</v>
      </c>
      <c r="Y12" s="49">
        <v>0</v>
      </c>
      <c r="Z12" s="56">
        <f>SUM(U12:Y12)</f>
        <v>64342594.58</v>
      </c>
    </row>
    <row r="13" spans="2:26" ht="41.25" customHeight="1">
      <c r="B13" s="20">
        <v>2</v>
      </c>
      <c r="C13" s="20" t="s">
        <v>88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56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</row>
    <row r="14" spans="2:26" ht="124.5" customHeight="1">
      <c r="B14" s="20">
        <v>3</v>
      </c>
      <c r="C14" s="20" t="s">
        <v>77</v>
      </c>
      <c r="D14" s="50">
        <v>79897744.23</v>
      </c>
      <c r="E14" s="50">
        <v>0</v>
      </c>
      <c r="F14" s="50">
        <v>0</v>
      </c>
      <c r="G14" s="50">
        <v>0</v>
      </c>
      <c r="H14" s="50">
        <f>D14+F14</f>
        <v>79897744.23</v>
      </c>
      <c r="I14" s="49">
        <v>0</v>
      </c>
      <c r="J14" s="58">
        <f>нов3!Q79</f>
        <v>181169.30000000002</v>
      </c>
      <c r="K14" s="50">
        <v>0</v>
      </c>
      <c r="L14" s="50">
        <v>0</v>
      </c>
      <c r="M14" s="58">
        <f>J14</f>
        <v>181169.30000000002</v>
      </c>
      <c r="N14" s="58">
        <f>нов3!T79</f>
        <v>0</v>
      </c>
      <c r="O14" s="58">
        <v>0</v>
      </c>
      <c r="P14" s="55">
        <f>нов3!V79</f>
        <v>118766.54</v>
      </c>
      <c r="Q14" s="58">
        <v>0</v>
      </c>
      <c r="R14" s="58">
        <v>0</v>
      </c>
      <c r="S14" s="58">
        <f>N14+P14</f>
        <v>118766.54</v>
      </c>
      <c r="T14" s="58">
        <v>0</v>
      </c>
      <c r="U14" s="58">
        <f>D14-N14+I14</f>
        <v>79897744.23</v>
      </c>
      <c r="V14" s="58">
        <v>0</v>
      </c>
      <c r="W14" s="58">
        <f>J14-P14+F14</f>
        <v>62402.760000000024</v>
      </c>
      <c r="X14" s="50">
        <v>0</v>
      </c>
      <c r="Y14" s="50">
        <v>0</v>
      </c>
      <c r="Z14" s="55">
        <f>U14+W14</f>
        <v>79960146.99000001</v>
      </c>
    </row>
    <row r="15" spans="2:26" ht="34.5" customHeight="1">
      <c r="B15" s="20">
        <v>4</v>
      </c>
      <c r="C15" s="20" t="s">
        <v>78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56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</row>
    <row r="16" spans="2:26" ht="12">
      <c r="B16" s="20"/>
      <c r="C16" s="20" t="s">
        <v>2</v>
      </c>
      <c r="D16" s="85">
        <f>SUM(D12:D15)</f>
        <v>144897744.23000002</v>
      </c>
      <c r="E16" s="49">
        <v>0</v>
      </c>
      <c r="F16" s="49">
        <v>0</v>
      </c>
      <c r="G16" s="49">
        <v>0</v>
      </c>
      <c r="H16" s="85">
        <f>SUM(H12:H15)</f>
        <v>144897744.23000002</v>
      </c>
      <c r="I16" s="49">
        <f>SUM(I12:I15)</f>
        <v>0</v>
      </c>
      <c r="J16" s="61">
        <f>SUM(J12:J15)</f>
        <v>1449191.9300000002</v>
      </c>
      <c r="K16" s="49">
        <v>0</v>
      </c>
      <c r="L16" s="49">
        <v>0</v>
      </c>
      <c r="M16" s="61">
        <f>SUM(M12:M15)</f>
        <v>1449191.9300000002</v>
      </c>
      <c r="N16" s="49">
        <f>SUM(N12:N15)</f>
        <v>1091000</v>
      </c>
      <c r="O16" s="49">
        <v>0</v>
      </c>
      <c r="P16" s="56">
        <f>SUM(P12:P15)</f>
        <v>953194.5900000001</v>
      </c>
      <c r="Q16" s="49">
        <v>0</v>
      </c>
      <c r="R16" s="49">
        <v>0</v>
      </c>
      <c r="S16" s="49">
        <f>SUM(S12:S15)</f>
        <v>2044194.59</v>
      </c>
      <c r="T16" s="49">
        <v>0</v>
      </c>
      <c r="U16" s="49">
        <f>SUM(U12:U15)</f>
        <v>143806744.23000002</v>
      </c>
      <c r="V16" s="49">
        <v>0</v>
      </c>
      <c r="W16" s="49">
        <f>SUM(W12:W15)</f>
        <v>495997.3400000001</v>
      </c>
      <c r="X16" s="49">
        <v>0</v>
      </c>
      <c r="Y16" s="49">
        <v>0</v>
      </c>
      <c r="Z16" s="49">
        <f>SUM(Z12:Z15)</f>
        <v>144302741.57</v>
      </c>
    </row>
    <row r="17" spans="2:26" ht="12">
      <c r="B17" s="20"/>
      <c r="C17" s="20"/>
      <c r="D17" s="20"/>
      <c r="E17" s="20"/>
      <c r="F17" s="20"/>
      <c r="G17" s="20"/>
      <c r="H17" s="20"/>
      <c r="I17" s="20"/>
      <c r="J17" s="59"/>
      <c r="K17" s="59"/>
      <c r="L17" s="59"/>
      <c r="M17" s="59"/>
      <c r="N17" s="59"/>
      <c r="O17" s="60"/>
      <c r="P17" s="102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2:27" ht="1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2:27" ht="1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2:27" ht="1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4:21" ht="17.25">
      <c r="D21" s="33" t="s">
        <v>98</v>
      </c>
      <c r="E21" s="44"/>
      <c r="F21" s="44"/>
      <c r="G21" s="44"/>
      <c r="H21" s="44"/>
      <c r="I21" s="44"/>
      <c r="J21" s="44"/>
      <c r="K21" s="44"/>
      <c r="L21" s="31"/>
      <c r="M21" s="31"/>
      <c r="N21" s="31"/>
      <c r="O21" s="43"/>
      <c r="P21" s="43"/>
      <c r="Q21" s="43"/>
      <c r="R21" s="43"/>
      <c r="S21" s="43"/>
      <c r="T21" s="43"/>
      <c r="U21" s="43"/>
    </row>
    <row r="22" spans="12:27" ht="12">
      <c r="L22" s="31"/>
      <c r="M22" s="31"/>
      <c r="N22" s="31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2:27" ht="12">
      <c r="L23" s="31"/>
      <c r="M23" s="31"/>
      <c r="N23" s="31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2:27" ht="12">
      <c r="L24" s="31"/>
      <c r="M24" s="31"/>
      <c r="N24" s="31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4:27" ht="12">
      <c r="D25" s="121" t="s">
        <v>109</v>
      </c>
      <c r="E25" s="121"/>
      <c r="F25" s="121"/>
      <c r="G25" s="121"/>
      <c r="L25" s="31"/>
      <c r="M25" s="31"/>
      <c r="N25" s="31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4:27" ht="12">
      <c r="D26" s="119" t="s">
        <v>32</v>
      </c>
      <c r="E26" s="119"/>
      <c r="F26" s="119"/>
      <c r="G26" s="119"/>
      <c r="L26" s="31"/>
      <c r="M26" s="31"/>
      <c r="N26" s="31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2:27" ht="12">
      <c r="L27" s="31"/>
      <c r="M27" s="31"/>
      <c r="N27" s="31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2:27" ht="12">
      <c r="B28" s="4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2:27" ht="12">
      <c r="B29" s="4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2:27" ht="12">
      <c r="B30" s="4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2:27" ht="12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2:27" ht="1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2:27" ht="1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2:27" ht="12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2:27" ht="12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2:27" ht="12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2:27" ht="12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2:27" ht="12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2:27" ht="1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2:27" ht="1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2:27" ht="12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2:27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2:27" ht="1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2:27" ht="12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27" ht="1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2:27" ht="12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2:27" ht="12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2:27" ht="12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2:27" ht="12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2:27" ht="12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2:27" ht="1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2:27" ht="1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2:27" ht="12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2:27" ht="12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2:27" ht="12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2:27" ht="12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2:27" ht="12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2:27" ht="12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2:27" ht="12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</sheetData>
  <sheetProtection/>
  <mergeCells count="17">
    <mergeCell ref="F1:O1"/>
    <mergeCell ref="G2:O2"/>
    <mergeCell ref="G3:O3"/>
    <mergeCell ref="U9:Z9"/>
    <mergeCell ref="J9:M9"/>
    <mergeCell ref="B6:G6"/>
    <mergeCell ref="B7:G7"/>
    <mergeCell ref="N6:T6"/>
    <mergeCell ref="B9:B10"/>
    <mergeCell ref="B5:I5"/>
    <mergeCell ref="D26:G26"/>
    <mergeCell ref="N9:S9"/>
    <mergeCell ref="T9:T10"/>
    <mergeCell ref="C9:C10"/>
    <mergeCell ref="D9:H9"/>
    <mergeCell ref="I9:I10"/>
    <mergeCell ref="D25:G25"/>
  </mergeCells>
  <printOptions/>
  <pageMargins left="0" right="0" top="0" bottom="0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Cibernetic Acc.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Gendalf</dc:creator>
  <cp:keywords/>
  <dc:description/>
  <cp:lastModifiedBy>Светлана Коморная</cp:lastModifiedBy>
  <cp:lastPrinted>2019-03-26T00:36:47Z</cp:lastPrinted>
  <dcterms:created xsi:type="dcterms:W3CDTF">2001-12-21T08:52:11Z</dcterms:created>
  <dcterms:modified xsi:type="dcterms:W3CDTF">2019-03-26T00:36:52Z</dcterms:modified>
  <cp:category/>
  <cp:version/>
  <cp:contentType/>
  <cp:contentStatus/>
</cp:coreProperties>
</file>