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D:\БЮДЖЕТ\2023\"/>
    </mc:Choice>
  </mc:AlternateContent>
  <xr:revisionPtr revIDLastSave="0" documentId="13_ncr:1_{D9ED282E-EF4E-48AD-B894-F5454EC05234}" xr6:coauthVersionLast="46" xr6:coauthVersionMax="46" xr10:uidLastSave="{00000000-0000-0000-0000-000000000000}"/>
  <bookViews>
    <workbookView xWindow="-120" yWindow="-120" windowWidth="29040" windowHeight="15840" xr2:uid="{00000000-000D-0000-FFFF-FFFF00000000}"/>
  </bookViews>
  <sheets>
    <sheet name="2023" sheetId="2" r:id="rId1"/>
    <sheet name="2022" sheetId="1" r:id="rId2"/>
    <sheet name="2021" sheetId="3" r:id="rId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2" l="1"/>
  <c r="D15" i="2"/>
  <c r="D13" i="2"/>
  <c r="E21" i="2"/>
  <c r="E31" i="2" l="1"/>
  <c r="E6" i="2"/>
  <c r="E7" i="2"/>
  <c r="E8" i="2"/>
  <c r="E9" i="2"/>
  <c r="E10" i="2"/>
  <c r="D22" i="2"/>
  <c r="E33" i="3" l="1"/>
  <c r="E32" i="3"/>
  <c r="E30" i="3"/>
  <c r="E29" i="3"/>
  <c r="E28" i="3"/>
  <c r="E27" i="3"/>
  <c r="E25" i="3"/>
  <c r="E23" i="3"/>
  <c r="E22" i="3"/>
  <c r="E20" i="3"/>
  <c r="E19" i="3"/>
  <c r="E17" i="3"/>
  <c r="E16" i="3"/>
  <c r="E13" i="3"/>
  <c r="E12" i="3"/>
  <c r="E10" i="3"/>
  <c r="E9" i="3"/>
  <c r="E8" i="3"/>
  <c r="E7" i="3"/>
  <c r="E6" i="3"/>
  <c r="E5" i="3"/>
  <c r="E32" i="2" l="1"/>
  <c r="E29" i="2"/>
  <c r="E28" i="2"/>
  <c r="E27" i="2"/>
  <c r="E26" i="2"/>
  <c r="E20" i="2"/>
  <c r="E18" i="2"/>
  <c r="E17" i="2"/>
  <c r="E15" i="2"/>
  <c r="E14" i="2"/>
  <c r="E13" i="2"/>
  <c r="E12" i="2"/>
  <c r="E5" i="2"/>
  <c r="E19" i="1"/>
  <c r="C15" i="1"/>
  <c r="E14" i="1"/>
  <c r="E15" i="1"/>
  <c r="E17" i="1" l="1"/>
  <c r="E33" i="1"/>
  <c r="E32" i="1"/>
  <c r="E28" i="1"/>
  <c r="E29" i="1"/>
  <c r="E30" i="1"/>
  <c r="E27" i="1"/>
  <c r="E25" i="1"/>
  <c r="E23" i="1"/>
  <c r="E22" i="1"/>
  <c r="E20" i="1"/>
  <c r="E16" i="1" l="1"/>
  <c r="E13" i="1"/>
  <c r="E12" i="1"/>
  <c r="E10" i="1" l="1"/>
  <c r="E9" i="1" l="1"/>
  <c r="E5" i="1"/>
  <c r="E8" i="1" l="1"/>
  <c r="E7" i="1"/>
  <c r="E6" i="1" l="1"/>
  <c r="E22" i="2" l="1"/>
</calcChain>
</file>

<file path=xl/sharedStrings.xml><?xml version="1.0" encoding="utf-8"?>
<sst xmlns="http://schemas.openxmlformats.org/spreadsheetml/2006/main" count="185" uniqueCount="73">
  <si>
    <t>Показатели</t>
  </si>
  <si>
    <t>Единица измерения</t>
  </si>
  <si>
    <t>Численность населения (в среднегодовом исчислении)</t>
  </si>
  <si>
    <t>тыс. чел.</t>
  </si>
  <si>
    <t>Общий коэффициент рождаемости</t>
  </si>
  <si>
    <t>число родившихся живыми
на 1000 человек населения</t>
  </si>
  <si>
    <t>Общий коэффициент смертности</t>
  </si>
  <si>
    <t>число умерших на 1000 человек населения</t>
  </si>
  <si>
    <t>Коэффициент естественного прироста населения</t>
  </si>
  <si>
    <t>на 1000 человек населения</t>
  </si>
  <si>
    <t>Миграционный прирост (убыль)</t>
  </si>
  <si>
    <t>млн руб.</t>
  </si>
  <si>
    <t>% к предыдущему году
в сопоставимых ценах</t>
  </si>
  <si>
    <t>единиц</t>
  </si>
  <si>
    <t>%</t>
  </si>
  <si>
    <t>Строительство</t>
  </si>
  <si>
    <t>Объем работ, выполненных по виду деятельности "Строительство"</t>
  </si>
  <si>
    <t>в ценах соответствующих лет; млн руб.</t>
  </si>
  <si>
    <t>Ввод в действие жилых домов</t>
  </si>
  <si>
    <t>тыс. кв. м общей площади</t>
  </si>
  <si>
    <t>Торговля и услуги населению</t>
  </si>
  <si>
    <t>Оборот розничной торговли</t>
  </si>
  <si>
    <t>млн рублей</t>
  </si>
  <si>
    <t>Объем платных услуг населению</t>
  </si>
  <si>
    <t>Малое и среднее предпринимательство, включая микропредприятия</t>
  </si>
  <si>
    <t>Количество малых и средних предприятий, включая микропредприятия (на конец года)</t>
  </si>
  <si>
    <t>Число субъектов малого и среднего предпринимательства в расчёте на 10 тыс. чел. населения</t>
  </si>
  <si>
    <t>Инвестиции</t>
  </si>
  <si>
    <t>Труд и занятость</t>
  </si>
  <si>
    <t>Среднесписочная численность работников организаций, не относящихся к субъектам малого предпринимательства, к соответствующему периоду с начала прошлого года</t>
  </si>
  <si>
    <t>чел.</t>
  </si>
  <si>
    <t>Среднемесячная номинальная начисленная заработная плата работников крупных и средних предприятий и некоммерческих организаций</t>
  </si>
  <si>
    <t>рублей</t>
  </si>
  <si>
    <t>Фонд заработной платы работников организаций</t>
  </si>
  <si>
    <t>отклонение (+/-)</t>
  </si>
  <si>
    <t>Демографические показатели</t>
  </si>
  <si>
    <t>Оборот общественного питания по крупным и средним предприятиям</t>
  </si>
  <si>
    <t>Уровень зарегистрированной безработицы</t>
  </si>
  <si>
    <t>% к предыдущему году</t>
  </si>
  <si>
    <t>Объем инвестиций в основной капитал за счет сех источникоф финансирования (без субъектов малого предпринимательства)</t>
  </si>
  <si>
    <t>Коэффициент миграционного прироста</t>
  </si>
  <si>
    <t>человек на  1000 населения</t>
  </si>
  <si>
    <t>Промышленное производство</t>
  </si>
  <si>
    <t>Объем отгруженных товаров собственного производства, выполненных работ и услуг собственными силами</t>
  </si>
  <si>
    <t>Индекс промышленного производства</t>
  </si>
  <si>
    <t>примечание</t>
  </si>
  <si>
    <t>Сведения о прогнозируемых и фактических значениях показателей социально-экономического развития муниципального образования города Свободного за 2022 год</t>
  </si>
  <si>
    <t>оценка 2022 г</t>
  </si>
  <si>
    <t>факт 2022 г</t>
  </si>
  <si>
    <t>Среднегодовая численность за 2022 год 48527 человек сформирована по результатам оценки итогов Всероссийской переписи населения 2020 года, проведенной Территориальным органом Федеральной службы государственной статистики по Амурской области.
Плановое значение показателя устанавливалось исходя из данных, рассчитанных Амурстатом по результататам Всероссийской переписи населения 2010 года. Согласно статистических данных, сформированных до проведения Переписи, среднегодовая численность за 2022 год составила 52258 человек</t>
  </si>
  <si>
    <t>% к предыдущему году в сопоставимых ценах</t>
  </si>
  <si>
    <t>оценить общий оборот за 2022 год не представляется возможным, так как с 2022 Амурстатом не ведется статистический учет объемов розничной торговли субъектов МСП, которые составляют основную часть данной отрасли</t>
  </si>
  <si>
    <t>оценить общий общественного питания за 2022 год не представляется возможным, так как с 2022 Амурстатом не ведется статистический учет объемов розничной торговли субъектов МСП, которые составляют основную часть данной отрасли</t>
  </si>
  <si>
    <t xml:space="preserve">сократился и не достиг плановых значений, связан с проведением военной организацией </t>
  </si>
  <si>
    <t>Не достиг планового показателя в связи с не введенными в эксплуатацию жилыми домами в микрорайоне Алексеевском</t>
  </si>
  <si>
    <t>Плановый объем отгруженных товаров собственного производства, выполненных работ и услуг собственными силами установлен исходя из представляемых Амурстатом данных на 01.11.2022 года 2 276 229,6 тыс. руб.
с темпом роста к аналогичному периоду прошлого года 105,1% ( с учатом досчета ресурсов по водоснабжению и водоотведению составивший 2994,44 тыс.руб.). Годовой показатель, представленный Амурстатом, составил 1 850 045,2 тыс. руб. с темпом роста 65,5%  ( с учатом досчета ресурсов по водоснабжению и водоотведению составивший 1942,87 тыс.руб.)</t>
  </si>
  <si>
    <t>Большое увеличение числа субъектов МСП обусловлено изменением порядка расчета: к учету принемаются субъекты МСП и самозанятые граждане. Показатель, без учета самозанятых граждан,  составил</t>
  </si>
  <si>
    <t>оценить общий оборот за 2023 год не представляется возможным, так как с 2022 Амурстатом не ведется статистический учет объемов розничной торговли субъектов МСП, которые составляют основную часть данной отрасли</t>
  </si>
  <si>
    <t>оценка 2023 г</t>
  </si>
  <si>
    <t>факт 2023 г</t>
  </si>
  <si>
    <t>Сведения о прогнозируемых и фактических значениях показателей социально-экономического развития муниципального образования города Свободного за 2023 год</t>
  </si>
  <si>
    <t>Сведения о прогнозируемых и фактических значениях показателей социально-экономического развития муниципального образования города Свободного за 2021 год</t>
  </si>
  <si>
    <t>оценка 2021 г</t>
  </si>
  <si>
    <t>факт 2021 г</t>
  </si>
  <si>
    <t>оценить общий оборот за 2021 год не представляется возможным, так как с 2021 Амурстатом не ведется статистический учет объемов розничной торговли субъектов МСП, которые составляют основную часть данной отрасли</t>
  </si>
  <si>
    <t>оценить общий общественного питания за 2021 год не представляется возможным, так как с 2021 Амурстатом не ведется статистический учет объемов розничной торговли субъектов МСП, которые составляют основную часть данной отрасли</t>
  </si>
  <si>
    <t xml:space="preserve">превышает в 79,5 раз </t>
  </si>
  <si>
    <t>Количество сомозанятых (на конец года)</t>
  </si>
  <si>
    <t>Число субъектов малого и среднего предпринимательства (с учетом самозанятых) в расчёте на 10 тыс. чел. населения</t>
  </si>
  <si>
    <t>в 2,1 раз</t>
  </si>
  <si>
    <t>Оценка численности населения города Свободного 2023 года осуществлялся исходя из тенденции миграционного и естественного движения за 9 месяцев 2023 года. Тенденция миграционной прибыли сохранялась на протяжении 11 месяцев 2023 года и составила на 01.12.2023 года 627 человек. В декабре 2023 года миграционный прирост значительно сократился и составил на 01.01.2024 112 человек за счет выбывших в декабре 627 человек предположительно относящимся к рабочим организаций, принимающим участие в строительстве газовых заводов, у которых закончился срок пребывания на территории города.</t>
  </si>
  <si>
    <t>Оценка миграции населения осуществлялась в соответствии с тенденцией сложившейся за 9 месяцев 2023 года. Тенденция миграционной прибыли сохранялась на протяжении 11 месяцев 2023 года и составила на 01.12.2023 года 627 человек. В декабре 2023 года миграционный прирост значительно сократился и составил на 01.01.2024 - 112 человек за счет выбывших в декабре 627 человек предположительно относящимся к рабочим организаций, принимающим участие в строительстве газовых заводов, у которых закончился срок пребывания на территории города.</t>
  </si>
  <si>
    <t>за счет выбывших в декабре 627 человек предположительно относящимся к рабочим организаций, принимающим участие в строительстве газовых заводов, у которых закончился срок пребывания на территории города.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</si>
</sst>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00"/>
  </numFmts>
  <fonts count="10" x14ac:knownFonts="1">
    <font>
      <sz val="11"/>
      <color theme="1"/>
      <name val="Calibri"/>
      <family val="2"/>
      <charset val="204"/>
      <scheme val="minor"/>
    </font>
    <font>
      <sz val="11"/>
      <color theme="1"/>
      <name val="Calibri"/>
      <family val="2"/>
      <charset val="204"/>
      <scheme val="minor"/>
    </font>
    <font>
      <sz val="10"/>
      <name val="Arial Cyr"/>
      <charset val="204"/>
    </font>
    <font>
      <sz val="12"/>
      <name val="Times New Roman"/>
      <family val="1"/>
      <charset val="204"/>
    </font>
    <font>
      <sz val="12"/>
      <color theme="1"/>
      <name val="Times New Roman"/>
      <family val="1"/>
      <charset val="204"/>
    </font>
    <font>
      <b/>
      <sz val="12"/>
      <name val="Times New Roman"/>
      <family val="1"/>
      <charset val="204"/>
    </font>
    <font>
      <b/>
      <sz val="12"/>
      <color theme="1"/>
      <name val="Times New Roman"/>
      <family val="1"/>
      <charset val="204"/>
    </font>
    <font>
      <sz val="12"/>
      <color rgb="FF000000"/>
      <name val="Times New Roman"/>
      <family val="1"/>
      <charset val="204"/>
    </font>
    <font>
      <sz val="12"/>
      <color theme="1"/>
      <name val="Calibri"/>
      <family val="2"/>
      <charset val="204"/>
      <scheme val="minor"/>
    </font>
    <font>
      <sz val="9"/>
      <color theme="1"/>
      <name val="Times New Roman"/>
      <family val="1"/>
      <charset val="204"/>
    </font>
  </fonts>
  <fills count="5">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rgb="FFACB9CA"/>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2" fillId="0" borderId="0"/>
  </cellStyleXfs>
  <cellXfs count="69">
    <xf numFmtId="0" fontId="0" fillId="0" borderId="0" xfId="0"/>
    <xf numFmtId="0" fontId="3" fillId="0" borderId="1" xfId="0" applyFont="1" applyBorder="1" applyAlignment="1">
      <alignment horizontal="center" vertical="center" wrapText="1"/>
    </xf>
    <xf numFmtId="0" fontId="5" fillId="2" borderId="1" xfId="0" applyFont="1" applyFill="1" applyBorder="1" applyAlignment="1">
      <alignment vertical="center"/>
    </xf>
    <xf numFmtId="0" fontId="3" fillId="0" borderId="1" xfId="0" applyFont="1" applyBorder="1" applyAlignment="1">
      <alignment vertical="center" wrapText="1"/>
    </xf>
    <xf numFmtId="0" fontId="3" fillId="3" borderId="1" xfId="0" applyFont="1" applyFill="1" applyBorder="1" applyAlignment="1">
      <alignment vertical="center" wrapText="1"/>
    </xf>
    <xf numFmtId="0" fontId="3" fillId="3" borderId="1" xfId="0" applyFont="1" applyFill="1" applyBorder="1" applyAlignment="1">
      <alignment vertical="center"/>
    </xf>
    <xf numFmtId="0" fontId="3"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3" fontId="4" fillId="0" borderId="1" xfId="0" applyNumberFormat="1" applyFont="1" applyBorder="1" applyAlignment="1">
      <alignment horizontal="center" vertical="center" wrapText="1"/>
    </xf>
    <xf numFmtId="4" fontId="4" fillId="0" borderId="1" xfId="0" applyNumberFormat="1" applyFont="1" applyBorder="1" applyAlignment="1">
      <alignment horizontal="center" vertical="center" wrapText="1"/>
    </xf>
    <xf numFmtId="0" fontId="4" fillId="0" borderId="0" xfId="0" applyFont="1" applyAlignment="1">
      <alignment wrapText="1"/>
    </xf>
    <xf numFmtId="0" fontId="5" fillId="2" borderId="1" xfId="0" applyFont="1" applyFill="1" applyBorder="1" applyAlignment="1">
      <alignment vertical="center" wrapText="1"/>
    </xf>
    <xf numFmtId="0" fontId="8" fillId="0" borderId="0" xfId="0" applyFont="1"/>
    <xf numFmtId="3" fontId="4" fillId="0" borderId="5" xfId="0" applyNumberFormat="1" applyFont="1" applyBorder="1" applyAlignment="1">
      <alignment horizontal="center" vertical="center" wrapText="1"/>
    </xf>
    <xf numFmtId="4" fontId="4" fillId="0" borderId="5" xfId="0" applyNumberFormat="1" applyFont="1" applyBorder="1" applyAlignment="1">
      <alignment horizontal="center" vertical="center" wrapText="1"/>
    </xf>
    <xf numFmtId="0" fontId="4" fillId="2" borderId="5" xfId="0" applyFont="1" applyFill="1" applyBorder="1" applyAlignment="1">
      <alignment horizontal="center" vertical="center" wrapText="1"/>
    </xf>
    <xf numFmtId="2" fontId="4"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164" fontId="4" fillId="0" borderId="5" xfId="0" applyNumberFormat="1" applyFont="1" applyBorder="1" applyAlignment="1">
      <alignment horizontal="center" vertical="center" wrapText="1"/>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3"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4" fontId="7" fillId="0" borderId="1"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wrapText="1"/>
    </xf>
    <xf numFmtId="0" fontId="7" fillId="2" borderId="1" xfId="0" applyFont="1" applyFill="1" applyBorder="1" applyAlignment="1">
      <alignment horizontal="center" vertical="center" wrapText="1"/>
    </xf>
    <xf numFmtId="2" fontId="4" fillId="2" borderId="5"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3" borderId="4" xfId="0" applyFont="1" applyFill="1" applyBorder="1" applyAlignment="1">
      <alignment horizontal="center" vertical="center"/>
    </xf>
    <xf numFmtId="0" fontId="3" fillId="3" borderId="4" xfId="0" applyFont="1" applyFill="1" applyBorder="1" applyAlignment="1">
      <alignment horizontal="center" vertical="center" wrapText="1"/>
    </xf>
    <xf numFmtId="0" fontId="6" fillId="0" borderId="1" xfId="0" applyFont="1" applyBorder="1" applyAlignment="1">
      <alignment wrapText="1"/>
    </xf>
    <xf numFmtId="0" fontId="4" fillId="0" borderId="1" xfId="0" applyFont="1" applyBorder="1" applyAlignment="1">
      <alignment wrapText="1"/>
    </xf>
    <xf numFmtId="0" fontId="8" fillId="0" borderId="1" xfId="0" applyFont="1" applyBorder="1"/>
    <xf numFmtId="0" fontId="4" fillId="2" borderId="1" xfId="0" applyFont="1" applyFill="1" applyBorder="1" applyAlignment="1">
      <alignment wrapText="1"/>
    </xf>
    <xf numFmtId="4" fontId="7"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4" fontId="4" fillId="0" borderId="1" xfId="0" applyNumberFormat="1" applyFont="1" applyBorder="1" applyAlignment="1">
      <alignment horizontal="center" vertical="center"/>
    </xf>
    <xf numFmtId="0" fontId="4" fillId="0" borderId="1" xfId="0" applyFont="1" applyBorder="1" applyAlignment="1">
      <alignment horizontal="center" vertical="center"/>
    </xf>
    <xf numFmtId="4" fontId="3" fillId="3" borderId="5" xfId="0" applyNumberFormat="1" applyFont="1" applyFill="1" applyBorder="1" applyAlignment="1">
      <alignment horizontal="center" vertical="center"/>
    </xf>
    <xf numFmtId="0" fontId="9" fillId="0" borderId="1" xfId="0" applyFont="1" applyBorder="1" applyAlignment="1">
      <alignment wrapText="1"/>
    </xf>
    <xf numFmtId="165" fontId="4" fillId="0" borderId="1" xfId="0" applyNumberFormat="1" applyFont="1" applyBorder="1" applyAlignment="1">
      <alignment horizontal="center" vertical="center" wrapText="1"/>
    </xf>
    <xf numFmtId="165" fontId="7" fillId="0" borderId="1" xfId="0"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2" fontId="4" fillId="3" borderId="1" xfId="0" applyNumberFormat="1" applyFont="1" applyFill="1" applyBorder="1" applyAlignment="1">
      <alignment horizontal="center" vertical="center" wrapText="1"/>
    </xf>
    <xf numFmtId="2" fontId="7" fillId="0" borderId="1"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4" fillId="3" borderId="1" xfId="0" applyFont="1" applyFill="1" applyBorder="1" applyAlignment="1">
      <alignment horizontal="center" vertical="center" wrapText="1"/>
    </xf>
    <xf numFmtId="166" fontId="4"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3" fontId="9" fillId="0" borderId="1" xfId="0" applyNumberFormat="1" applyFont="1" applyBorder="1" applyAlignment="1">
      <alignment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6" fillId="0" borderId="0" xfId="0" applyFont="1" applyAlignment="1">
      <alignment horizontal="center" wrapText="1"/>
    </xf>
    <xf numFmtId="0" fontId="9" fillId="0" borderId="2" xfId="0" applyFont="1" applyBorder="1" applyAlignment="1">
      <alignment horizontal="center" wrapText="1"/>
    </xf>
    <xf numFmtId="0" fontId="9" fillId="0" borderId="3" xfId="0" applyFont="1" applyBorder="1" applyAlignment="1">
      <alignment horizontal="center" wrapText="1"/>
    </xf>
    <xf numFmtId="0" fontId="9" fillId="0" borderId="2" xfId="0" applyFont="1" applyBorder="1" applyAlignment="1">
      <alignment horizontal="left" wrapText="1"/>
    </xf>
    <xf numFmtId="0" fontId="9" fillId="0" borderId="3" xfId="0" applyFont="1" applyBorder="1" applyAlignment="1">
      <alignment horizontal="left" wrapText="1"/>
    </xf>
    <xf numFmtId="2" fontId="7" fillId="0" borderId="1"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xf>
  </cellXfs>
  <cellStyles count="3">
    <cellStyle name="Normal" xfId="2" xr:uid="{00000000-0005-0000-0000-000000000000}"/>
    <cellStyle name="Обычный" xfId="0" builtinId="0"/>
    <cellStyle name="Обычный 31"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A2524-9D75-4849-B422-9B4027DD450E}">
  <sheetPr>
    <pageSetUpPr fitToPage="1"/>
  </sheetPr>
  <dimension ref="A1:F32"/>
  <sheetViews>
    <sheetView tabSelected="1" workbookViewId="0">
      <selection activeCell="F21" sqref="F21"/>
    </sheetView>
  </sheetViews>
  <sheetFormatPr defaultColWidth="8.85546875" defaultRowHeight="15.75" x14ac:dyDescent="0.25"/>
  <cols>
    <col min="1" max="1" width="65.85546875" style="14" customWidth="1"/>
    <col min="2" max="2" width="27.28515625" style="14" bestFit="1" customWidth="1"/>
    <col min="3" max="3" width="15.42578125" style="9" customWidth="1"/>
    <col min="4" max="4" width="14.42578125" style="9" customWidth="1"/>
    <col min="5" max="5" width="17.5703125" style="9" customWidth="1"/>
    <col min="6" max="6" width="57.140625" style="14" customWidth="1"/>
    <col min="7" max="7" width="11.28515625" style="14" bestFit="1" customWidth="1"/>
    <col min="8" max="16384" width="8.85546875" style="14"/>
  </cols>
  <sheetData>
    <row r="1" spans="1:6" ht="31.9" customHeight="1" x14ac:dyDescent="0.25">
      <c r="A1" s="62" t="s">
        <v>60</v>
      </c>
      <c r="B1" s="62"/>
      <c r="C1" s="62"/>
      <c r="D1" s="62"/>
      <c r="E1" s="62"/>
    </row>
    <row r="3" spans="1:6" s="33" customFormat="1" ht="31.5" x14ac:dyDescent="0.25">
      <c r="A3" s="30" t="s">
        <v>0</v>
      </c>
      <c r="B3" s="30" t="s">
        <v>1</v>
      </c>
      <c r="C3" s="31" t="s">
        <v>58</v>
      </c>
      <c r="D3" s="31" t="s">
        <v>59</v>
      </c>
      <c r="E3" s="32" t="s">
        <v>34</v>
      </c>
      <c r="F3" s="39" t="s">
        <v>45</v>
      </c>
    </row>
    <row r="4" spans="1:6" ht="21" customHeight="1" x14ac:dyDescent="0.25">
      <c r="A4" s="15" t="s">
        <v>35</v>
      </c>
      <c r="B4" s="7"/>
      <c r="C4" s="23"/>
      <c r="D4" s="24"/>
      <c r="E4" s="11"/>
      <c r="F4" s="42"/>
    </row>
    <row r="5" spans="1:6" ht="108.75" x14ac:dyDescent="0.25">
      <c r="A5" s="3" t="s">
        <v>2</v>
      </c>
      <c r="B5" s="1" t="s">
        <v>3</v>
      </c>
      <c r="C5" s="12">
        <v>48875</v>
      </c>
      <c r="D5" s="25">
        <v>48637</v>
      </c>
      <c r="E5" s="17">
        <f>D5-C5</f>
        <v>-238</v>
      </c>
      <c r="F5" s="59" t="s">
        <v>70</v>
      </c>
    </row>
    <row r="6" spans="1:6" ht="31.9" customHeight="1" x14ac:dyDescent="0.25">
      <c r="A6" s="3" t="s">
        <v>4</v>
      </c>
      <c r="B6" s="1" t="s">
        <v>5</v>
      </c>
      <c r="C6" s="13">
        <v>10.199999999999999</v>
      </c>
      <c r="D6" s="13">
        <v>10.94</v>
      </c>
      <c r="E6" s="18">
        <f t="shared" ref="E6:E10" si="0">D6-C6</f>
        <v>0.74000000000000021</v>
      </c>
      <c r="F6" s="40"/>
    </row>
    <row r="7" spans="1:6" ht="31.9" customHeight="1" x14ac:dyDescent="0.25">
      <c r="A7" s="3" t="s">
        <v>6</v>
      </c>
      <c r="B7" s="1" t="s">
        <v>7</v>
      </c>
      <c r="C7" s="13">
        <v>17.100000000000001</v>
      </c>
      <c r="D7" s="13">
        <v>16.2</v>
      </c>
      <c r="E7" s="18">
        <f t="shared" si="0"/>
        <v>-0.90000000000000213</v>
      </c>
      <c r="F7" s="40"/>
    </row>
    <row r="8" spans="1:6" ht="31.9" customHeight="1" x14ac:dyDescent="0.25">
      <c r="A8" s="3" t="s">
        <v>8</v>
      </c>
      <c r="B8" s="1" t="s">
        <v>9</v>
      </c>
      <c r="C8" s="13">
        <v>-6.9</v>
      </c>
      <c r="D8" s="13">
        <v>-5.23</v>
      </c>
      <c r="E8" s="18">
        <f t="shared" si="0"/>
        <v>1.67</v>
      </c>
      <c r="F8" s="40"/>
    </row>
    <row r="9" spans="1:6" ht="61.5" customHeight="1" x14ac:dyDescent="0.25">
      <c r="A9" s="3" t="s">
        <v>10</v>
      </c>
      <c r="B9" s="1" t="s">
        <v>3</v>
      </c>
      <c r="C9" s="49">
        <v>0.42299999999999999</v>
      </c>
      <c r="D9" s="50">
        <v>0.112</v>
      </c>
      <c r="E9" s="18">
        <f t="shared" si="0"/>
        <v>-0.311</v>
      </c>
      <c r="F9" s="65" t="s">
        <v>71</v>
      </c>
    </row>
    <row r="10" spans="1:6" ht="61.5" customHeight="1" x14ac:dyDescent="0.25">
      <c r="A10" s="3" t="s">
        <v>40</v>
      </c>
      <c r="B10" s="54" t="s">
        <v>41</v>
      </c>
      <c r="C10" s="13">
        <v>8.66</v>
      </c>
      <c r="D10" s="13">
        <v>2.2999999999999998</v>
      </c>
      <c r="E10" s="18">
        <f t="shared" si="0"/>
        <v>-6.36</v>
      </c>
      <c r="F10" s="66"/>
    </row>
    <row r="11" spans="1:6" ht="21" customHeight="1" x14ac:dyDescent="0.25">
      <c r="A11" s="15" t="s">
        <v>20</v>
      </c>
      <c r="B11" s="7"/>
      <c r="C11" s="27"/>
      <c r="D11" s="28"/>
      <c r="E11" s="19"/>
      <c r="F11" s="40"/>
    </row>
    <row r="12" spans="1:6" ht="31.9" customHeight="1" x14ac:dyDescent="0.25">
      <c r="A12" s="60" t="s">
        <v>21</v>
      </c>
      <c r="B12" s="6" t="s">
        <v>22</v>
      </c>
      <c r="C12" s="13">
        <v>5785</v>
      </c>
      <c r="D12" s="43">
        <v>6605.3</v>
      </c>
      <c r="E12" s="20">
        <f>D12-C12</f>
        <v>820.30000000000018</v>
      </c>
      <c r="F12" s="63" t="s">
        <v>57</v>
      </c>
    </row>
    <row r="13" spans="1:6" ht="31.9" customHeight="1" x14ac:dyDescent="0.25">
      <c r="A13" s="61"/>
      <c r="B13" s="1" t="s">
        <v>50</v>
      </c>
      <c r="C13" s="10">
        <v>112.74</v>
      </c>
      <c r="D13" s="67">
        <f>D12/('2022'!D12*104.5/100)*100</f>
        <v>128.72920133638425</v>
      </c>
      <c r="E13" s="20">
        <f>D13-C13</f>
        <v>15.989201336384255</v>
      </c>
      <c r="F13" s="64"/>
    </row>
    <row r="14" spans="1:6" ht="18.600000000000001" customHeight="1" x14ac:dyDescent="0.25">
      <c r="A14" s="60" t="s">
        <v>23</v>
      </c>
      <c r="B14" s="6" t="s">
        <v>22</v>
      </c>
      <c r="C14" s="26">
        <v>972.56</v>
      </c>
      <c r="D14" s="53">
        <v>1164.0598</v>
      </c>
      <c r="E14" s="20">
        <f>D14-C14</f>
        <v>191.49980000000005</v>
      </c>
      <c r="F14" s="40"/>
    </row>
    <row r="15" spans="1:6" ht="31.5" x14ac:dyDescent="0.25">
      <c r="A15" s="61"/>
      <c r="B15" s="1" t="s">
        <v>50</v>
      </c>
      <c r="C15" s="26">
        <v>93.74</v>
      </c>
      <c r="D15" s="67">
        <f>D14/('2022'!D16*111/100)*100</f>
        <v>111.60283857284956</v>
      </c>
      <c r="E15" s="20">
        <f>D15-C15</f>
        <v>17.862838572849569</v>
      </c>
      <c r="F15" s="40"/>
    </row>
    <row r="16" spans="1:6" ht="18.600000000000001" customHeight="1" x14ac:dyDescent="0.25">
      <c r="A16" s="2" t="s">
        <v>42</v>
      </c>
      <c r="B16" s="7"/>
      <c r="C16" s="36"/>
      <c r="D16" s="34"/>
      <c r="E16" s="35"/>
      <c r="F16" s="40"/>
    </row>
    <row r="17" spans="1:6" s="16" customFormat="1" ht="31.5" x14ac:dyDescent="0.25">
      <c r="A17" s="4" t="s">
        <v>43</v>
      </c>
      <c r="B17" s="37" t="s">
        <v>11</v>
      </c>
      <c r="C17" s="45">
        <v>2034.05</v>
      </c>
      <c r="D17" s="47">
        <v>3207.7919000000002</v>
      </c>
      <c r="E17" s="20">
        <f>D17-C17</f>
        <v>1173.7419000000002</v>
      </c>
      <c r="F17" s="48"/>
    </row>
    <row r="18" spans="1:6" s="16" customFormat="1" ht="31.5" x14ac:dyDescent="0.25">
      <c r="A18" s="5" t="s">
        <v>44</v>
      </c>
      <c r="B18" s="38" t="s">
        <v>12</v>
      </c>
      <c r="C18" s="46">
        <v>100.95</v>
      </c>
      <c r="D18" s="68">
        <f>D17/('2022'!D19*107.6/100)*100</f>
        <v>153.4440923951791</v>
      </c>
      <c r="E18" s="20">
        <f>D18-C18</f>
        <v>52.494092395179095</v>
      </c>
      <c r="F18" s="41"/>
    </row>
    <row r="19" spans="1:6" ht="36.6" customHeight="1" x14ac:dyDescent="0.25">
      <c r="A19" s="8" t="s">
        <v>24</v>
      </c>
      <c r="B19" s="11"/>
      <c r="C19" s="28"/>
      <c r="D19" s="28"/>
      <c r="E19" s="19"/>
      <c r="F19" s="40"/>
    </row>
    <row r="20" spans="1:6" ht="36" customHeight="1" x14ac:dyDescent="0.25">
      <c r="A20" s="3" t="s">
        <v>25</v>
      </c>
      <c r="B20" s="6" t="s">
        <v>13</v>
      </c>
      <c r="C20" s="57">
        <v>1346</v>
      </c>
      <c r="D20" s="26">
        <v>1358</v>
      </c>
      <c r="E20" s="21">
        <f>D20-C20</f>
        <v>12</v>
      </c>
      <c r="F20" s="40"/>
    </row>
    <row r="21" spans="1:6" ht="36" customHeight="1" x14ac:dyDescent="0.25">
      <c r="A21" s="3" t="s">
        <v>67</v>
      </c>
      <c r="B21" s="6" t="s">
        <v>13</v>
      </c>
      <c r="C21" s="57">
        <v>2091</v>
      </c>
      <c r="D21" s="26">
        <v>2233</v>
      </c>
      <c r="E21" s="21">
        <f>D21-C21</f>
        <v>142</v>
      </c>
      <c r="F21" s="40"/>
    </row>
    <row r="22" spans="1:6" ht="45" customHeight="1" x14ac:dyDescent="0.25">
      <c r="A22" s="3" t="s">
        <v>68</v>
      </c>
      <c r="B22" s="6" t="s">
        <v>13</v>
      </c>
      <c r="C22" s="58">
        <v>703.84</v>
      </c>
      <c r="D22" s="53">
        <f>(D21+D20)/D5*10000</f>
        <v>738.32678824763036</v>
      </c>
      <c r="E22" s="20">
        <f>D22-C22</f>
        <v>34.486788247630329</v>
      </c>
      <c r="F22" s="48"/>
    </row>
    <row r="23" spans="1:6" ht="21" customHeight="1" x14ac:dyDescent="0.25">
      <c r="A23" s="15" t="s">
        <v>27</v>
      </c>
      <c r="B23" s="7"/>
      <c r="C23" s="27"/>
      <c r="D23" s="28"/>
      <c r="E23" s="19"/>
      <c r="F23" s="40"/>
    </row>
    <row r="24" spans="1:6" ht="41.45" customHeight="1" x14ac:dyDescent="0.25">
      <c r="A24" s="3" t="s">
        <v>39</v>
      </c>
      <c r="B24" s="1" t="s">
        <v>22</v>
      </c>
      <c r="C24" s="13">
        <v>15218.1</v>
      </c>
      <c r="D24" s="29">
        <v>31429.004000000001</v>
      </c>
      <c r="E24" s="18" t="s">
        <v>69</v>
      </c>
      <c r="F24" s="40"/>
    </row>
    <row r="25" spans="1:6" ht="21" customHeight="1" x14ac:dyDescent="0.25">
      <c r="A25" s="15" t="s">
        <v>28</v>
      </c>
      <c r="B25" s="7"/>
      <c r="C25" s="27"/>
      <c r="D25" s="28"/>
      <c r="E25" s="19"/>
      <c r="F25" s="40"/>
    </row>
    <row r="26" spans="1:6" ht="45" customHeight="1" x14ac:dyDescent="0.25">
      <c r="A26" s="3" t="s">
        <v>37</v>
      </c>
      <c r="B26" s="1" t="s">
        <v>14</v>
      </c>
      <c r="C26" s="10">
        <v>0.7</v>
      </c>
      <c r="D26" s="26">
        <v>0.3</v>
      </c>
      <c r="E26" s="22">
        <f>D26-C26</f>
        <v>-0.39999999999999997</v>
      </c>
      <c r="F26" s="40"/>
    </row>
    <row r="27" spans="1:6" ht="48" customHeight="1" x14ac:dyDescent="0.25">
      <c r="A27" s="3" t="s">
        <v>29</v>
      </c>
      <c r="B27" s="1" t="s">
        <v>30</v>
      </c>
      <c r="C27" s="12">
        <v>23152</v>
      </c>
      <c r="D27" s="25">
        <v>23039</v>
      </c>
      <c r="E27" s="22">
        <f t="shared" ref="E27:E29" si="1">D27-C27</f>
        <v>-113</v>
      </c>
      <c r="F27" s="48" t="s">
        <v>72</v>
      </c>
    </row>
    <row r="28" spans="1:6" ht="45" customHeight="1" x14ac:dyDescent="0.25">
      <c r="A28" s="3" t="s">
        <v>31</v>
      </c>
      <c r="B28" s="1" t="s">
        <v>32</v>
      </c>
      <c r="C28" s="13">
        <v>93388.3</v>
      </c>
      <c r="D28" s="29">
        <v>99187.1</v>
      </c>
      <c r="E28" s="22">
        <f t="shared" si="1"/>
        <v>5798.8000000000029</v>
      </c>
      <c r="F28" s="40"/>
    </row>
    <row r="29" spans="1:6" ht="45" customHeight="1" x14ac:dyDescent="0.25">
      <c r="A29" s="3" t="s">
        <v>33</v>
      </c>
      <c r="B29" s="1" t="s">
        <v>11</v>
      </c>
      <c r="C29" s="13">
        <v>25945.51</v>
      </c>
      <c r="D29" s="29">
        <v>27422.371899999998</v>
      </c>
      <c r="E29" s="22">
        <f t="shared" si="1"/>
        <v>1476.8618999999999</v>
      </c>
      <c r="F29" s="40"/>
    </row>
    <row r="30" spans="1:6" ht="21.6" customHeight="1" x14ac:dyDescent="0.25">
      <c r="A30" s="15" t="s">
        <v>15</v>
      </c>
      <c r="B30" s="7"/>
      <c r="C30" s="27"/>
      <c r="D30" s="28"/>
      <c r="E30" s="19"/>
      <c r="F30" s="40"/>
    </row>
    <row r="31" spans="1:6" ht="31.5" x14ac:dyDescent="0.25">
      <c r="A31" s="4" t="s">
        <v>16</v>
      </c>
      <c r="B31" s="6" t="s">
        <v>17</v>
      </c>
      <c r="C31" s="13">
        <v>82200.92</v>
      </c>
      <c r="D31" s="29">
        <v>99609.984500000006</v>
      </c>
      <c r="E31" s="18">
        <f>D31-C31</f>
        <v>17409.064500000008</v>
      </c>
      <c r="F31" s="48"/>
    </row>
    <row r="32" spans="1:6" ht="31.9" customHeight="1" x14ac:dyDescent="0.25">
      <c r="A32" s="3" t="s">
        <v>18</v>
      </c>
      <c r="B32" s="1" t="s">
        <v>19</v>
      </c>
      <c r="C32" s="51">
        <v>69.11</v>
      </c>
      <c r="D32" s="53">
        <v>102.57899999999999</v>
      </c>
      <c r="E32" s="18">
        <f>D32-C32</f>
        <v>33.468999999999994</v>
      </c>
      <c r="F32" s="40"/>
    </row>
  </sheetData>
  <mergeCells count="5">
    <mergeCell ref="A14:A15"/>
    <mergeCell ref="A1:E1"/>
    <mergeCell ref="A12:A13"/>
    <mergeCell ref="F12:F13"/>
    <mergeCell ref="F9:F10"/>
  </mergeCells>
  <pageMargins left="0.31496062992125984" right="0.31496062992125984" top="0.35433070866141736" bottom="0.35433070866141736" header="0.31496062992125984" footer="0.31496062992125984"/>
  <pageSetup paperSize="9" scale="71" fitToHeight="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3"/>
  <sheetViews>
    <sheetView topLeftCell="A7" workbookViewId="0">
      <selection activeCell="A14" sqref="A14:A15"/>
    </sheetView>
  </sheetViews>
  <sheetFormatPr defaultColWidth="8.85546875" defaultRowHeight="15.75" x14ac:dyDescent="0.25"/>
  <cols>
    <col min="1" max="1" width="65.85546875" style="14" customWidth="1"/>
    <col min="2" max="2" width="27.28515625" style="14" bestFit="1" customWidth="1"/>
    <col min="3" max="3" width="15.42578125" style="9" customWidth="1"/>
    <col min="4" max="4" width="14.42578125" style="9" customWidth="1"/>
    <col min="5" max="5" width="17.5703125" style="9" customWidth="1"/>
    <col min="6" max="6" width="57.140625" style="14" customWidth="1"/>
    <col min="7" max="7" width="11.28515625" style="14" bestFit="1" customWidth="1"/>
    <col min="8" max="16384" width="8.85546875" style="14"/>
  </cols>
  <sheetData>
    <row r="1" spans="1:6" ht="31.9" customHeight="1" x14ac:dyDescent="0.25">
      <c r="A1" s="62" t="s">
        <v>46</v>
      </c>
      <c r="B1" s="62"/>
      <c r="C1" s="62"/>
      <c r="D1" s="62"/>
      <c r="E1" s="62"/>
    </row>
    <row r="3" spans="1:6" s="33" customFormat="1" ht="31.5" x14ac:dyDescent="0.25">
      <c r="A3" s="30" t="s">
        <v>0</v>
      </c>
      <c r="B3" s="30" t="s">
        <v>1</v>
      </c>
      <c r="C3" s="31" t="s">
        <v>47</v>
      </c>
      <c r="D3" s="31" t="s">
        <v>48</v>
      </c>
      <c r="E3" s="32" t="s">
        <v>34</v>
      </c>
      <c r="F3" s="39" t="s">
        <v>45</v>
      </c>
    </row>
    <row r="4" spans="1:6" ht="21" customHeight="1" x14ac:dyDescent="0.25">
      <c r="A4" s="15" t="s">
        <v>35</v>
      </c>
      <c r="B4" s="7"/>
      <c r="C4" s="23"/>
      <c r="D4" s="24"/>
      <c r="E4" s="11"/>
      <c r="F4" s="42"/>
    </row>
    <row r="5" spans="1:6" ht="108.75" x14ac:dyDescent="0.25">
      <c r="A5" s="3" t="s">
        <v>2</v>
      </c>
      <c r="B5" s="1" t="s">
        <v>3</v>
      </c>
      <c r="C5" s="12">
        <v>48527</v>
      </c>
      <c r="D5" s="25">
        <v>51538</v>
      </c>
      <c r="E5" s="17">
        <f>D5-C5</f>
        <v>3011</v>
      </c>
      <c r="F5" s="48" t="s">
        <v>49</v>
      </c>
    </row>
    <row r="6" spans="1:6" ht="31.9" customHeight="1" x14ac:dyDescent="0.25">
      <c r="A6" s="3" t="s">
        <v>4</v>
      </c>
      <c r="B6" s="1" t="s">
        <v>5</v>
      </c>
      <c r="C6" s="13">
        <v>9.9</v>
      </c>
      <c r="D6" s="13">
        <v>9.15</v>
      </c>
      <c r="E6" s="18">
        <f t="shared" ref="E6:E10" si="0">D6-C6</f>
        <v>-0.75</v>
      </c>
      <c r="F6" s="40"/>
    </row>
    <row r="7" spans="1:6" ht="31.9" customHeight="1" x14ac:dyDescent="0.25">
      <c r="A7" s="3" t="s">
        <v>6</v>
      </c>
      <c r="B7" s="1" t="s">
        <v>7</v>
      </c>
      <c r="C7" s="13">
        <v>18</v>
      </c>
      <c r="D7" s="13">
        <v>17.100000000000001</v>
      </c>
      <c r="E7" s="18">
        <f t="shared" si="0"/>
        <v>-0.89999999999999858</v>
      </c>
      <c r="F7" s="40"/>
    </row>
    <row r="8" spans="1:6" ht="31.9" customHeight="1" x14ac:dyDescent="0.25">
      <c r="A8" s="3" t="s">
        <v>8</v>
      </c>
      <c r="B8" s="1" t="s">
        <v>9</v>
      </c>
      <c r="C8" s="13">
        <v>-8.09</v>
      </c>
      <c r="D8" s="13">
        <v>-7.98</v>
      </c>
      <c r="E8" s="18">
        <f t="shared" si="0"/>
        <v>0.10999999999999943</v>
      </c>
      <c r="F8" s="40"/>
    </row>
    <row r="9" spans="1:6" ht="31.9" customHeight="1" x14ac:dyDescent="0.25">
      <c r="A9" s="3" t="s">
        <v>10</v>
      </c>
      <c r="B9" s="1" t="s">
        <v>3</v>
      </c>
      <c r="C9" s="49">
        <v>-0.51200000000000001</v>
      </c>
      <c r="D9" s="50">
        <v>0.92900000000000005</v>
      </c>
      <c r="E9" s="18">
        <f t="shared" si="0"/>
        <v>1.4410000000000001</v>
      </c>
      <c r="F9" s="40"/>
    </row>
    <row r="10" spans="1:6" ht="31.9" customHeight="1" x14ac:dyDescent="0.25">
      <c r="A10" s="3" t="s">
        <v>40</v>
      </c>
      <c r="B10" s="54" t="s">
        <v>41</v>
      </c>
      <c r="C10" s="13">
        <v>-9.92</v>
      </c>
      <c r="D10" s="13">
        <v>17.78</v>
      </c>
      <c r="E10" s="18">
        <f t="shared" si="0"/>
        <v>27.700000000000003</v>
      </c>
      <c r="F10" s="40"/>
    </row>
    <row r="11" spans="1:6" ht="21" customHeight="1" x14ac:dyDescent="0.25">
      <c r="A11" s="15" t="s">
        <v>20</v>
      </c>
      <c r="B11" s="7"/>
      <c r="C11" s="27"/>
      <c r="D11" s="28"/>
      <c r="E11" s="19"/>
      <c r="F11" s="40"/>
    </row>
    <row r="12" spans="1:6" ht="31.9" customHeight="1" x14ac:dyDescent="0.25">
      <c r="A12" s="60" t="s">
        <v>21</v>
      </c>
      <c r="B12" s="6" t="s">
        <v>22</v>
      </c>
      <c r="C12" s="13">
        <v>5080.7299999999996</v>
      </c>
      <c r="D12" s="43">
        <v>4910.2</v>
      </c>
      <c r="E12" s="20">
        <f>D12-C12</f>
        <v>-170.52999999999975</v>
      </c>
      <c r="F12" s="63" t="s">
        <v>51</v>
      </c>
    </row>
    <row r="13" spans="1:6" ht="31.9" customHeight="1" x14ac:dyDescent="0.25">
      <c r="A13" s="61"/>
      <c r="B13" s="1" t="s">
        <v>50</v>
      </c>
      <c r="C13" s="10">
        <v>106.79</v>
      </c>
      <c r="D13" s="44">
        <v>103.2</v>
      </c>
      <c r="E13" s="20">
        <f>D13-C13</f>
        <v>-3.5900000000000034</v>
      </c>
      <c r="F13" s="64"/>
    </row>
    <row r="14" spans="1:6" ht="33.6" customHeight="1" x14ac:dyDescent="0.25">
      <c r="A14" s="60" t="s">
        <v>36</v>
      </c>
      <c r="B14" s="6" t="s">
        <v>22</v>
      </c>
      <c r="C14" s="29">
        <v>510</v>
      </c>
      <c r="D14" s="29">
        <v>520.9</v>
      </c>
      <c r="E14" s="20">
        <f t="shared" ref="E14:E15" si="1">D14-C14</f>
        <v>10.899999999999977</v>
      </c>
      <c r="F14" s="63" t="s">
        <v>52</v>
      </c>
    </row>
    <row r="15" spans="1:6" ht="33.6" customHeight="1" x14ac:dyDescent="0.25">
      <c r="A15" s="61"/>
      <c r="B15" s="1" t="s">
        <v>38</v>
      </c>
      <c r="C15" s="52">
        <f>C14/1170.6*100</f>
        <v>43.567401332649922</v>
      </c>
      <c r="D15" s="26">
        <v>44.5</v>
      </c>
      <c r="E15" s="20">
        <f t="shared" si="1"/>
        <v>0.9325986673500779</v>
      </c>
      <c r="F15" s="64"/>
    </row>
    <row r="16" spans="1:6" ht="18.600000000000001" customHeight="1" x14ac:dyDescent="0.25">
      <c r="A16" s="60" t="s">
        <v>23</v>
      </c>
      <c r="B16" s="6" t="s">
        <v>22</v>
      </c>
      <c r="C16" s="26">
        <v>958.01</v>
      </c>
      <c r="D16" s="53">
        <v>939.67370000000005</v>
      </c>
      <c r="E16" s="20">
        <f>D16-C16</f>
        <v>-18.336299999999937</v>
      </c>
      <c r="F16" s="40"/>
    </row>
    <row r="17" spans="1:6" ht="31.5" x14ac:dyDescent="0.25">
      <c r="A17" s="61"/>
      <c r="B17" s="1" t="s">
        <v>50</v>
      </c>
      <c r="C17" s="26">
        <v>94.59</v>
      </c>
      <c r="D17" s="26">
        <v>92.78</v>
      </c>
      <c r="E17" s="20">
        <f>D17-C17</f>
        <v>-1.8100000000000023</v>
      </c>
      <c r="F17" s="40"/>
    </row>
    <row r="18" spans="1:6" ht="18.600000000000001" customHeight="1" x14ac:dyDescent="0.25">
      <c r="A18" s="2" t="s">
        <v>42</v>
      </c>
      <c r="B18" s="7"/>
      <c r="C18" s="36"/>
      <c r="D18" s="34"/>
      <c r="E18" s="35"/>
      <c r="F18" s="40"/>
    </row>
    <row r="19" spans="1:6" s="16" customFormat="1" ht="106.5" customHeight="1" x14ac:dyDescent="0.25">
      <c r="A19" s="4" t="s">
        <v>43</v>
      </c>
      <c r="B19" s="37" t="s">
        <v>11</v>
      </c>
      <c r="C19" s="45">
        <v>2994.44</v>
      </c>
      <c r="D19" s="47">
        <v>1942.87</v>
      </c>
      <c r="E19" s="20">
        <f>D19-C19</f>
        <v>-1051.5700000000002</v>
      </c>
      <c r="F19" s="48" t="s">
        <v>55</v>
      </c>
    </row>
    <row r="20" spans="1:6" s="16" customFormat="1" ht="31.5" x14ac:dyDescent="0.25">
      <c r="A20" s="5" t="s">
        <v>44</v>
      </c>
      <c r="B20" s="38" t="s">
        <v>12</v>
      </c>
      <c r="C20" s="46">
        <v>93.3</v>
      </c>
      <c r="D20" s="47">
        <v>71.599999999999994</v>
      </c>
      <c r="E20" s="20">
        <f>D20-C20</f>
        <v>-21.700000000000003</v>
      </c>
      <c r="F20" s="41"/>
    </row>
    <row r="21" spans="1:6" ht="36.6" customHeight="1" x14ac:dyDescent="0.25">
      <c r="A21" s="8" t="s">
        <v>24</v>
      </c>
      <c r="B21" s="11"/>
      <c r="C21" s="28"/>
      <c r="D21" s="28"/>
      <c r="E21" s="19"/>
      <c r="F21" s="40"/>
    </row>
    <row r="22" spans="1:6" ht="36" customHeight="1" x14ac:dyDescent="0.25">
      <c r="A22" s="4" t="s">
        <v>25</v>
      </c>
      <c r="B22" s="6" t="s">
        <v>13</v>
      </c>
      <c r="C22" s="10">
        <v>1326</v>
      </c>
      <c r="D22" s="26">
        <v>1338</v>
      </c>
      <c r="E22" s="21">
        <f>D22-C22</f>
        <v>12</v>
      </c>
      <c r="F22" s="40"/>
    </row>
    <row r="23" spans="1:6" ht="45" customHeight="1" x14ac:dyDescent="0.25">
      <c r="A23" s="3" t="s">
        <v>26</v>
      </c>
      <c r="B23" s="1" t="s">
        <v>13</v>
      </c>
      <c r="C23" s="10">
        <v>258.02999999999997</v>
      </c>
      <c r="D23" s="26">
        <v>584.83000000000004</v>
      </c>
      <c r="E23" s="21">
        <f>D23-C23</f>
        <v>326.80000000000007</v>
      </c>
      <c r="F23" s="48" t="s">
        <v>56</v>
      </c>
    </row>
    <row r="24" spans="1:6" ht="21" customHeight="1" x14ac:dyDescent="0.25">
      <c r="A24" s="15" t="s">
        <v>27</v>
      </c>
      <c r="B24" s="7"/>
      <c r="C24" s="27"/>
      <c r="D24" s="28"/>
      <c r="E24" s="19"/>
      <c r="F24" s="40"/>
    </row>
    <row r="25" spans="1:6" ht="41.45" customHeight="1" x14ac:dyDescent="0.25">
      <c r="A25" s="3" t="s">
        <v>39</v>
      </c>
      <c r="B25" s="1" t="s">
        <v>22</v>
      </c>
      <c r="C25" s="13">
        <v>11468.63</v>
      </c>
      <c r="D25" s="29">
        <v>16590.898000000001</v>
      </c>
      <c r="E25" s="18">
        <f>D25-C25</f>
        <v>5122.2680000000018</v>
      </c>
      <c r="F25" s="40"/>
    </row>
    <row r="26" spans="1:6" ht="21" customHeight="1" x14ac:dyDescent="0.25">
      <c r="A26" s="15" t="s">
        <v>28</v>
      </c>
      <c r="B26" s="7"/>
      <c r="C26" s="27"/>
      <c r="D26" s="28"/>
      <c r="E26" s="19"/>
      <c r="F26" s="40"/>
    </row>
    <row r="27" spans="1:6" ht="45" customHeight="1" x14ac:dyDescent="0.25">
      <c r="A27" s="3" t="s">
        <v>37</v>
      </c>
      <c r="B27" s="1" t="s">
        <v>14</v>
      </c>
      <c r="C27" s="10">
        <v>0.7</v>
      </c>
      <c r="D27" s="26">
        <v>0.4</v>
      </c>
      <c r="E27" s="22">
        <f>D27-C27</f>
        <v>-0.29999999999999993</v>
      </c>
      <c r="F27" s="40"/>
    </row>
    <row r="28" spans="1:6" ht="48.6" customHeight="1" x14ac:dyDescent="0.25">
      <c r="A28" s="3" t="s">
        <v>29</v>
      </c>
      <c r="B28" s="1" t="s">
        <v>30</v>
      </c>
      <c r="C28" s="12">
        <v>35371</v>
      </c>
      <c r="D28" s="25">
        <v>31309</v>
      </c>
      <c r="E28" s="22">
        <f t="shared" ref="E28:E30" si="2">D28-C28</f>
        <v>-4062</v>
      </c>
      <c r="F28" s="48" t="s">
        <v>53</v>
      </c>
    </row>
    <row r="29" spans="1:6" ht="45" customHeight="1" x14ac:dyDescent="0.25">
      <c r="A29" s="3" t="s">
        <v>31</v>
      </c>
      <c r="B29" s="1" t="s">
        <v>32</v>
      </c>
      <c r="C29" s="13">
        <v>89340</v>
      </c>
      <c r="D29" s="29">
        <v>89054.8</v>
      </c>
      <c r="E29" s="22">
        <f t="shared" si="2"/>
        <v>-285.19999999999709</v>
      </c>
      <c r="F29" s="40"/>
    </row>
    <row r="30" spans="1:6" ht="45" customHeight="1" x14ac:dyDescent="0.25">
      <c r="A30" s="3" t="s">
        <v>33</v>
      </c>
      <c r="B30" s="1" t="s">
        <v>11</v>
      </c>
      <c r="C30" s="13">
        <v>37920.54</v>
      </c>
      <c r="D30" s="29">
        <v>33459.0164</v>
      </c>
      <c r="E30" s="22">
        <f t="shared" si="2"/>
        <v>-4461.5236000000004</v>
      </c>
      <c r="F30" s="40"/>
    </row>
    <row r="31" spans="1:6" ht="21.6" customHeight="1" x14ac:dyDescent="0.25">
      <c r="A31" s="15" t="s">
        <v>15</v>
      </c>
      <c r="B31" s="7"/>
      <c r="C31" s="27"/>
      <c r="D31" s="28"/>
      <c r="E31" s="19"/>
      <c r="F31" s="40"/>
    </row>
    <row r="32" spans="1:6" ht="31.5" x14ac:dyDescent="0.25">
      <c r="A32" s="4" t="s">
        <v>16</v>
      </c>
      <c r="B32" s="6" t="s">
        <v>17</v>
      </c>
      <c r="C32" s="13">
        <v>62443.28</v>
      </c>
      <c r="D32" s="29">
        <v>52375.296999999999</v>
      </c>
      <c r="E32" s="18">
        <f>D32-C32</f>
        <v>-10067.983</v>
      </c>
      <c r="F32" s="48" t="s">
        <v>54</v>
      </c>
    </row>
    <row r="33" spans="1:6" ht="31.9" customHeight="1" x14ac:dyDescent="0.25">
      <c r="A33" s="3" t="s">
        <v>18</v>
      </c>
      <c r="B33" s="1" t="s">
        <v>19</v>
      </c>
      <c r="C33" s="51">
        <v>85.25</v>
      </c>
      <c r="D33" s="26">
        <v>64.45</v>
      </c>
      <c r="E33" s="18">
        <f>D33-C33</f>
        <v>-20.799999999999997</v>
      </c>
      <c r="F33" s="40"/>
    </row>
  </sheetData>
  <mergeCells count="6">
    <mergeCell ref="A12:A13"/>
    <mergeCell ref="A14:A15"/>
    <mergeCell ref="A16:A17"/>
    <mergeCell ref="A1:E1"/>
    <mergeCell ref="F12:F13"/>
    <mergeCell ref="F14:F15"/>
  </mergeCells>
  <pageMargins left="0.31496062992125984" right="0.31496062992125984" top="0.35433070866141736"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314F6-6365-4ADC-9323-6C818DB0C49F}">
  <dimension ref="A1:F33"/>
  <sheetViews>
    <sheetView workbookViewId="0">
      <selection activeCell="I13" sqref="I13"/>
    </sheetView>
  </sheetViews>
  <sheetFormatPr defaultRowHeight="15.75" x14ac:dyDescent="0.25"/>
  <cols>
    <col min="1" max="1" width="65.85546875" style="14" customWidth="1"/>
    <col min="2" max="2" width="27.28515625" style="14" bestFit="1" customWidth="1"/>
    <col min="3" max="3" width="15.42578125" style="9" customWidth="1"/>
    <col min="4" max="4" width="14.42578125" style="9" customWidth="1"/>
    <col min="5" max="5" width="17.5703125" style="9" customWidth="1"/>
    <col min="6" max="6" width="43.140625" style="14" customWidth="1"/>
  </cols>
  <sheetData>
    <row r="1" spans="1:6" x14ac:dyDescent="0.25">
      <c r="A1" s="62" t="s">
        <v>61</v>
      </c>
      <c r="B1" s="62"/>
      <c r="C1" s="62"/>
      <c r="D1" s="62"/>
      <c r="E1" s="62"/>
    </row>
    <row r="3" spans="1:6" ht="31.5" x14ac:dyDescent="0.25">
      <c r="A3" s="30" t="s">
        <v>0</v>
      </c>
      <c r="B3" s="30" t="s">
        <v>1</v>
      </c>
      <c r="C3" s="31" t="s">
        <v>62</v>
      </c>
      <c r="D3" s="31" t="s">
        <v>63</v>
      </c>
      <c r="E3" s="32" t="s">
        <v>34</v>
      </c>
      <c r="F3" s="39" t="s">
        <v>45</v>
      </c>
    </row>
    <row r="4" spans="1:6" x14ac:dyDescent="0.25">
      <c r="A4" s="15" t="s">
        <v>35</v>
      </c>
      <c r="B4" s="7"/>
      <c r="C4" s="23"/>
      <c r="D4" s="24"/>
      <c r="E4" s="11"/>
      <c r="F4" s="42"/>
    </row>
    <row r="5" spans="1:6" x14ac:dyDescent="0.25">
      <c r="A5" s="3" t="s">
        <v>2</v>
      </c>
      <c r="B5" s="1" t="s">
        <v>3</v>
      </c>
      <c r="C5" s="12">
        <v>52441</v>
      </c>
      <c r="D5" s="25">
        <v>52464</v>
      </c>
      <c r="E5" s="17">
        <f>D5-C5</f>
        <v>23</v>
      </c>
      <c r="F5" s="40"/>
    </row>
    <row r="6" spans="1:6" ht="63" x14ac:dyDescent="0.25">
      <c r="A6" s="3" t="s">
        <v>4</v>
      </c>
      <c r="B6" s="1" t="s">
        <v>5</v>
      </c>
      <c r="C6" s="13">
        <v>9.1</v>
      </c>
      <c r="D6" s="13">
        <v>9.0500000000000007</v>
      </c>
      <c r="E6" s="18">
        <f t="shared" ref="E6:E10" si="0">D6-C6</f>
        <v>-4.9999999999998934E-2</v>
      </c>
      <c r="F6" s="40"/>
    </row>
    <row r="7" spans="1:6" ht="31.5" x14ac:dyDescent="0.25">
      <c r="A7" s="3" t="s">
        <v>6</v>
      </c>
      <c r="B7" s="1" t="s">
        <v>7</v>
      </c>
      <c r="C7" s="13">
        <v>19</v>
      </c>
      <c r="D7" s="13">
        <v>20.3</v>
      </c>
      <c r="E7" s="18">
        <f t="shared" si="0"/>
        <v>1.3000000000000007</v>
      </c>
      <c r="F7" s="40"/>
    </row>
    <row r="8" spans="1:6" ht="31.5" x14ac:dyDescent="0.25">
      <c r="A8" s="3" t="s">
        <v>8</v>
      </c>
      <c r="B8" s="1" t="s">
        <v>9</v>
      </c>
      <c r="C8" s="13">
        <v>-9.9499999999999993</v>
      </c>
      <c r="D8" s="13">
        <v>-11.26</v>
      </c>
      <c r="E8" s="18">
        <f t="shared" si="0"/>
        <v>-1.3100000000000005</v>
      </c>
      <c r="F8" s="40"/>
    </row>
    <row r="9" spans="1:6" x14ac:dyDescent="0.25">
      <c r="A9" s="3" t="s">
        <v>10</v>
      </c>
      <c r="B9" s="1" t="s">
        <v>3</v>
      </c>
      <c r="C9" s="13">
        <v>-432</v>
      </c>
      <c r="D9" s="29">
        <v>-318</v>
      </c>
      <c r="E9" s="18">
        <f t="shared" si="0"/>
        <v>114</v>
      </c>
      <c r="F9" s="40"/>
    </row>
    <row r="10" spans="1:6" ht="31.5" x14ac:dyDescent="0.25">
      <c r="A10" s="3" t="s">
        <v>40</v>
      </c>
      <c r="B10" s="54" t="s">
        <v>41</v>
      </c>
      <c r="C10" s="13">
        <v>-8.24</v>
      </c>
      <c r="D10" s="13">
        <v>-6.06</v>
      </c>
      <c r="E10" s="18">
        <f t="shared" si="0"/>
        <v>2.1800000000000006</v>
      </c>
      <c r="F10" s="40"/>
    </row>
    <row r="11" spans="1:6" x14ac:dyDescent="0.25">
      <c r="A11" s="15" t="s">
        <v>20</v>
      </c>
      <c r="B11" s="7"/>
      <c r="C11" s="27"/>
      <c r="D11" s="28"/>
      <c r="E11" s="19"/>
      <c r="F11" s="40"/>
    </row>
    <row r="12" spans="1:6" ht="39.75" customHeight="1" x14ac:dyDescent="0.25">
      <c r="A12" s="60" t="s">
        <v>21</v>
      </c>
      <c r="B12" s="6" t="s">
        <v>22</v>
      </c>
      <c r="C12" s="13">
        <v>10520.56</v>
      </c>
      <c r="D12" s="43">
        <v>4248.1000000000004</v>
      </c>
      <c r="E12" s="20">
        <f>D12-C12</f>
        <v>-6272.4599999999991</v>
      </c>
      <c r="F12" s="63" t="s">
        <v>64</v>
      </c>
    </row>
    <row r="13" spans="1:6" ht="39.75" customHeight="1" x14ac:dyDescent="0.25">
      <c r="A13" s="61"/>
      <c r="B13" s="1" t="s">
        <v>38</v>
      </c>
      <c r="C13" s="10">
        <v>104.6</v>
      </c>
      <c r="D13" s="44">
        <v>134.1</v>
      </c>
      <c r="E13" s="20">
        <f>D13-C13</f>
        <v>29.5</v>
      </c>
      <c r="F13" s="64"/>
    </row>
    <row r="14" spans="1:6" ht="39.75" customHeight="1" x14ac:dyDescent="0.25">
      <c r="A14" s="60" t="s">
        <v>36</v>
      </c>
      <c r="B14" s="6" t="s">
        <v>22</v>
      </c>
      <c r="C14" s="29">
        <v>1170.5999999999999</v>
      </c>
      <c r="D14" s="29">
        <v>1170.5999999999999</v>
      </c>
      <c r="E14" s="20"/>
      <c r="F14" s="63" t="s">
        <v>65</v>
      </c>
    </row>
    <row r="15" spans="1:6" ht="39.75" customHeight="1" x14ac:dyDescent="0.25">
      <c r="A15" s="61"/>
      <c r="B15" s="1" t="s">
        <v>38</v>
      </c>
      <c r="C15" s="55"/>
      <c r="D15" s="26" t="s">
        <v>66</v>
      </c>
      <c r="E15" s="20"/>
      <c r="F15" s="64"/>
    </row>
    <row r="16" spans="1:6" x14ac:dyDescent="0.25">
      <c r="A16" s="60" t="s">
        <v>23</v>
      </c>
      <c r="B16" s="6" t="s">
        <v>22</v>
      </c>
      <c r="C16" s="26">
        <v>788.04</v>
      </c>
      <c r="D16" s="26">
        <v>900.05</v>
      </c>
      <c r="E16" s="20">
        <f>D16-C16</f>
        <v>112.00999999999999</v>
      </c>
      <c r="F16" s="40"/>
    </row>
    <row r="17" spans="1:6" x14ac:dyDescent="0.25">
      <c r="A17" s="61"/>
      <c r="B17" s="1" t="s">
        <v>38</v>
      </c>
      <c r="C17" s="26">
        <v>101.4</v>
      </c>
      <c r="D17" s="26">
        <v>114.9</v>
      </c>
      <c r="E17" s="20">
        <f>D17-C17</f>
        <v>13.5</v>
      </c>
      <c r="F17" s="40"/>
    </row>
    <row r="18" spans="1:6" x14ac:dyDescent="0.25">
      <c r="A18" s="2" t="s">
        <v>42</v>
      </c>
      <c r="B18" s="7"/>
      <c r="C18" s="36"/>
      <c r="D18" s="34"/>
      <c r="E18" s="35"/>
      <c r="F18" s="40"/>
    </row>
    <row r="19" spans="1:6" ht="31.5" x14ac:dyDescent="0.25">
      <c r="A19" s="4" t="s">
        <v>43</v>
      </c>
      <c r="B19" s="37" t="s">
        <v>11</v>
      </c>
      <c r="C19" s="45">
        <v>3802.76064</v>
      </c>
      <c r="D19" s="47">
        <v>3987.78</v>
      </c>
      <c r="E19" s="20">
        <f>D19-C19</f>
        <v>185.01936000000023</v>
      </c>
      <c r="F19" s="41"/>
    </row>
    <row r="20" spans="1:6" ht="31.5" x14ac:dyDescent="0.25">
      <c r="A20" s="5" t="s">
        <v>44</v>
      </c>
      <c r="B20" s="38" t="s">
        <v>12</v>
      </c>
      <c r="C20" s="46">
        <v>101.1</v>
      </c>
      <c r="D20" s="47">
        <v>106.07</v>
      </c>
      <c r="E20" s="20">
        <f>D20-C20</f>
        <v>4.9699999999999989</v>
      </c>
      <c r="F20" s="41"/>
    </row>
    <row r="21" spans="1:6" ht="31.5" x14ac:dyDescent="0.25">
      <c r="A21" s="8" t="s">
        <v>24</v>
      </c>
      <c r="B21" s="11"/>
      <c r="C21" s="28"/>
      <c r="D21" s="28"/>
      <c r="E21" s="19"/>
      <c r="F21" s="40"/>
    </row>
    <row r="22" spans="1:6" ht="31.5" x14ac:dyDescent="0.25">
      <c r="A22" s="4" t="s">
        <v>25</v>
      </c>
      <c r="B22" s="6" t="s">
        <v>13</v>
      </c>
      <c r="C22" s="10">
        <v>1330</v>
      </c>
      <c r="D22" s="26">
        <v>1342</v>
      </c>
      <c r="E22" s="21">
        <f>D22-C22</f>
        <v>12</v>
      </c>
      <c r="F22" s="40"/>
    </row>
    <row r="23" spans="1:6" ht="31.5" x14ac:dyDescent="0.25">
      <c r="A23" s="3" t="s">
        <v>26</v>
      </c>
      <c r="B23" s="1" t="s">
        <v>13</v>
      </c>
      <c r="C23" s="10">
        <v>253.62</v>
      </c>
      <c r="D23" s="26">
        <v>258.02999999999997</v>
      </c>
      <c r="E23" s="21">
        <f>D23-C23</f>
        <v>4.4099999999999682</v>
      </c>
      <c r="F23" s="40"/>
    </row>
    <row r="24" spans="1:6" x14ac:dyDescent="0.25">
      <c r="A24" s="15" t="s">
        <v>27</v>
      </c>
      <c r="B24" s="7"/>
      <c r="C24" s="27"/>
      <c r="D24" s="28"/>
      <c r="E24" s="19"/>
      <c r="F24" s="40"/>
    </row>
    <row r="25" spans="1:6" ht="31.5" x14ac:dyDescent="0.25">
      <c r="A25" s="3" t="s">
        <v>39</v>
      </c>
      <c r="B25" s="1" t="s">
        <v>22</v>
      </c>
      <c r="C25" s="13">
        <v>12716.72</v>
      </c>
      <c r="D25" s="29">
        <v>9546.7240000000002</v>
      </c>
      <c r="E25" s="18">
        <f>D25-C25</f>
        <v>-3169.9959999999992</v>
      </c>
      <c r="F25" s="40"/>
    </row>
    <row r="26" spans="1:6" x14ac:dyDescent="0.25">
      <c r="A26" s="15" t="s">
        <v>28</v>
      </c>
      <c r="B26" s="7"/>
      <c r="C26" s="27"/>
      <c r="D26" s="28"/>
      <c r="E26" s="19"/>
      <c r="F26" s="40"/>
    </row>
    <row r="27" spans="1:6" x14ac:dyDescent="0.25">
      <c r="A27" s="3" t="s">
        <v>37</v>
      </c>
      <c r="B27" s="1" t="s">
        <v>14</v>
      </c>
      <c r="C27" s="10">
        <v>0.9</v>
      </c>
      <c r="D27" s="26">
        <v>0.6</v>
      </c>
      <c r="E27" s="22">
        <f>D27-C27</f>
        <v>-0.30000000000000004</v>
      </c>
      <c r="F27" s="40"/>
    </row>
    <row r="28" spans="1:6" ht="47.25" x14ac:dyDescent="0.25">
      <c r="A28" s="3" t="s">
        <v>29</v>
      </c>
      <c r="B28" s="1" t="s">
        <v>30</v>
      </c>
      <c r="C28" s="12">
        <v>40501</v>
      </c>
      <c r="D28" s="29">
        <v>39087</v>
      </c>
      <c r="E28" s="22">
        <f t="shared" ref="E28:E30" si="1">D28-C28</f>
        <v>-1414</v>
      </c>
      <c r="F28" s="40"/>
    </row>
    <row r="29" spans="1:6" ht="47.25" x14ac:dyDescent="0.25">
      <c r="A29" s="3" t="s">
        <v>31</v>
      </c>
      <c r="B29" s="1" t="s">
        <v>32</v>
      </c>
      <c r="C29" s="13">
        <v>79235.100000000006</v>
      </c>
      <c r="D29" s="29">
        <v>81974.100000000006</v>
      </c>
      <c r="E29" s="22">
        <f t="shared" si="1"/>
        <v>2739</v>
      </c>
      <c r="F29" s="40"/>
    </row>
    <row r="30" spans="1:6" x14ac:dyDescent="0.25">
      <c r="A30" s="3" t="s">
        <v>33</v>
      </c>
      <c r="B30" s="1" t="s">
        <v>11</v>
      </c>
      <c r="C30" s="13">
        <v>38509.21</v>
      </c>
      <c r="D30" s="29">
        <v>38449.346299999997</v>
      </c>
      <c r="E30" s="22">
        <f t="shared" si="1"/>
        <v>-59.8637000000017</v>
      </c>
      <c r="F30" s="40"/>
    </row>
    <row r="31" spans="1:6" x14ac:dyDescent="0.25">
      <c r="A31" s="15" t="s">
        <v>15</v>
      </c>
      <c r="B31" s="7"/>
      <c r="C31" s="27"/>
      <c r="D31" s="28"/>
      <c r="E31" s="19"/>
      <c r="F31" s="40"/>
    </row>
    <row r="32" spans="1:6" ht="31.5" x14ac:dyDescent="0.25">
      <c r="A32" s="4" t="s">
        <v>16</v>
      </c>
      <c r="B32" s="6" t="s">
        <v>17</v>
      </c>
      <c r="C32" s="13">
        <v>96978</v>
      </c>
      <c r="D32" s="29">
        <v>67506.247000000003</v>
      </c>
      <c r="E32" s="18">
        <f>D32-C32</f>
        <v>-29471.752999999997</v>
      </c>
      <c r="F32" s="40"/>
    </row>
    <row r="33" spans="1:6" x14ac:dyDescent="0.25">
      <c r="A33" s="3" t="s">
        <v>18</v>
      </c>
      <c r="B33" s="1" t="s">
        <v>19</v>
      </c>
      <c r="C33" s="56">
        <v>35.561500000000002</v>
      </c>
      <c r="D33" s="26">
        <v>54.469000000000001</v>
      </c>
      <c r="E33" s="18">
        <f>D33-C33</f>
        <v>18.907499999999999</v>
      </c>
      <c r="F33" s="40"/>
    </row>
  </sheetData>
  <mergeCells count="6">
    <mergeCell ref="A16:A17"/>
    <mergeCell ref="A1:E1"/>
    <mergeCell ref="A12:A13"/>
    <mergeCell ref="F12:F13"/>
    <mergeCell ref="A14:A15"/>
    <mergeCell ref="F14:F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2023</vt:lpstr>
      <vt:lpstr>2022</vt:lpstr>
      <vt:lpstr>2021</vt:lpstr>
    </vt:vector>
  </TitlesOfParts>
  <Company>ООО "Газпром социнвест"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Ходосевич</dc:creator>
  <cp:lastModifiedBy>User</cp:lastModifiedBy>
  <cp:lastPrinted>2024-04-04T06:43:48Z</cp:lastPrinted>
  <dcterms:created xsi:type="dcterms:W3CDTF">2021-03-29T06:10:05Z</dcterms:created>
  <dcterms:modified xsi:type="dcterms:W3CDTF">2024-04-04T06:55:04Z</dcterms:modified>
</cp:coreProperties>
</file>